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НМЦК!$A$1:$N$11</definedName>
  </definedNames>
  <calcPr calcId="114210"/>
</workbook>
</file>

<file path=xl/calcChain.xml><?xml version="1.0" encoding="utf-8"?>
<calcChain xmlns="http://schemas.openxmlformats.org/spreadsheetml/2006/main">
  <c r="J6" i="1"/>
  <c r="K6"/>
  <c r="N6"/>
  <c r="H6"/>
  <c r="L6"/>
  <c r="M6"/>
  <c r="N7"/>
  <c r="J7"/>
  <c r="F6"/>
  <c r="H7"/>
  <c r="F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<sst xmlns="http://schemas.openxmlformats.org/spreadsheetml/2006/main" count="26" uniqueCount="22">
  <si>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</si>
  <si>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</si>
  <si>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</si>
  <si>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</si>
  <si>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</si>
  <si>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</si>
  <si>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</si>
  <si>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</si>
  <si>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</si>
  <si>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</si>
  <si>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</si>
  <si>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</si>
  <si>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</si>
  <si>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</si>
  <si>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</si>
  <si>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</si>
  <si>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273 399,00 рублей </t>
    </r>
    <r>
      <rPr>
        <sz val="12"/>
        <rFont val="Times New Roman"/>
        <family val="1"/>
        <charset val="204"/>
      </rPr>
      <t>(Двести семьдесят три тысячи триста девяносто девять рублей 00 копеек).</t>
    </r>
  </si>
  <si>
    <t>Источник 1
 КП № 16089 от 25.11.2022</t>
  </si>
  <si>
    <t>Источник 2
 КП №б/н от 28.11.2022</t>
  </si>
  <si>
    <t>Источник 3
 КП № б/н от 28.11.2022</t>
  </si>
  <si>
    <t>Поставка изделий медицинского назначения (Тест-полоски, подходящие к глюкометрам Глюкокард Сигма)</t>
  </si>
  <si>
    <t>Тест-полоски, подходящие  глюкометрам  Глюкокард Сигма или аналогам для имеющегося оборудования. 50 тест-полосок в упаковке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</si>
</sst>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5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5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4432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9660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98257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696825" y="2943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0"/>
  <sheetViews>
    <sheetView tabSelected="1" zoomScaleNormal="69" workbookViewId="0">
      <selection activeCell="F22" sqref="F22"/>
    </sheetView>
  </sheetViews>
  <sheetFormatPr defaultRowHeight="12.75"/>
  <cols>
    <col min="1" max="1" width="6.85546875" style="2" customWidth="1"/>
    <col min="2" max="2" width="36.8554687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1" width="8.85546875" style="5" customWidth="1"/>
    <col min="92" max="215" width="8.85546875" style="1" customWidth="1"/>
    <col min="216" max="16384" width="9.140625" style="1"/>
  </cols>
  <sheetData>
    <row r="1" spans="1:14" ht="20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42" customHeight="1">
      <c r="A5" s="36"/>
      <c r="B5" s="38"/>
      <c r="C5" s="36"/>
      <c r="D5" s="33"/>
      <c r="E5" s="29" t="s">
        <v>17</v>
      </c>
      <c r="F5" s="29"/>
      <c r="G5" s="29" t="s">
        <v>18</v>
      </c>
      <c r="H5" s="29"/>
      <c r="I5" s="29" t="s">
        <v>19</v>
      </c>
      <c r="J5" s="29"/>
      <c r="K5" s="26"/>
      <c r="L5" s="26"/>
      <c r="M5" s="26"/>
      <c r="N5" s="28"/>
    </row>
    <row r="6" spans="1:14" ht="51">
      <c r="A6" s="8">
        <v>1</v>
      </c>
      <c r="B6" s="24" t="s">
        <v>21</v>
      </c>
      <c r="C6" s="22" t="s">
        <v>15</v>
      </c>
      <c r="D6" s="19">
        <v>300</v>
      </c>
      <c r="E6" s="21">
        <v>864</v>
      </c>
      <c r="F6" s="9">
        <f>D6*E6</f>
        <v>259200</v>
      </c>
      <c r="G6" s="21">
        <v>920</v>
      </c>
      <c r="H6" s="9">
        <f>G6*D6</f>
        <v>276000</v>
      </c>
      <c r="I6" s="20">
        <v>950</v>
      </c>
      <c r="J6" s="9">
        <f>I6*D6</f>
        <v>285000</v>
      </c>
      <c r="K6" s="9">
        <f>(E6+G6+I6)/3</f>
        <v>911.33333333333337</v>
      </c>
      <c r="L6" s="18">
        <f>STDEV(E6,G6,I6)</f>
        <v>43.650124092988939</v>
      </c>
      <c r="M6" s="10">
        <f>L6/K6</f>
        <v>4.7896990592160502E-2</v>
      </c>
      <c r="N6" s="11">
        <f>ROUND(K6,2)*D6</f>
        <v>273399</v>
      </c>
    </row>
    <row r="7" spans="1:14">
      <c r="A7" s="12"/>
      <c r="B7" s="23" t="s">
        <v>10</v>
      </c>
      <c r="C7" s="13"/>
      <c r="D7" s="14"/>
      <c r="E7" s="15"/>
      <c r="F7" s="17">
        <f>SUM(F6:F6)</f>
        <v>259200</v>
      </c>
      <c r="G7" s="15"/>
      <c r="H7" s="17">
        <f>SUM(H6:H6)</f>
        <v>276000</v>
      </c>
      <c r="I7" s="15"/>
      <c r="J7" s="17">
        <f>SUM(J6:J6)</f>
        <v>285000</v>
      </c>
      <c r="K7" s="15"/>
      <c r="L7" s="15"/>
      <c r="M7" s="15"/>
      <c r="N7" s="15">
        <f>SUM(N6:N6)</f>
        <v>273399</v>
      </c>
    </row>
    <row r="10" spans="1:14" ht="15.75">
      <c r="A10" s="6"/>
      <c r="B10" s="31" t="s">
        <v>16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16">
    <mergeCell ref="A1:N1"/>
    <mergeCell ref="B10:N1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2022-12-13T12:43:54Z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