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GoBack" localSheetId="0">НМЦК!$B$7</definedName>
    <definedName name="_xlnm._FilterDatabase" localSheetId="0" hidden="1">НМЦК!$A$6:$N$6</definedName>
    <definedName name="_xlnm.Print_Area" localSheetId="0">НМЦК!$A$1:$N$19</definedName>
  </definedNames>
  <calcPr calcId="114210"/>
</workbook>
</file>

<file path=xl/calcChain.xml><?xml version="1.0" encoding="utf-8"?>
<calcChain xmlns="http://schemas.openxmlformats.org/spreadsheetml/2006/main">
  <c r="J13" i="1"/>
  <c r="K13"/>
  <c r="N13"/>
  <c r="L13"/>
  <c r="M13"/>
  <c r="H13"/>
  <c r="F13"/>
  <c r="F6"/>
  <c r="F7"/>
  <c r="F8"/>
  <c r="F9"/>
  <c r="F10"/>
  <c r="F11"/>
  <c r="F12"/>
  <c r="F14"/>
  <c r="F15"/>
  <c r="K8"/>
  <c r="N8"/>
  <c r="K9"/>
  <c r="N9"/>
  <c r="K10"/>
  <c r="N10"/>
  <c r="K11"/>
  <c r="N11"/>
  <c r="K12"/>
  <c r="N12"/>
  <c r="K14"/>
  <c r="N14"/>
  <c r="L8"/>
  <c r="L9"/>
  <c r="M9"/>
  <c r="L10"/>
  <c r="M10"/>
  <c r="L11"/>
  <c r="M11"/>
  <c r="L12"/>
  <c r="L14"/>
  <c r="M14"/>
  <c r="J8"/>
  <c r="J9"/>
  <c r="J10"/>
  <c r="J11"/>
  <c r="J12"/>
  <c r="J14"/>
  <c r="H8"/>
  <c r="H9"/>
  <c r="H10"/>
  <c r="H11"/>
  <c r="H12"/>
  <c r="H14"/>
  <c r="L7"/>
  <c r="K7"/>
  <c r="M7"/>
  <c r="N7"/>
  <c r="J7"/>
  <c r="H7"/>
  <c r="H6"/>
  <c r="H15"/>
  <c r="L6"/>
  <c r="K6"/>
  <c r="N6"/>
  <c r="N15"/>
  <c r="J6"/>
  <c r="M8"/>
  <c r="M12"/>
  <c r="J15"/>
  <c r="M6"/>
</calcChain>
</file>

<file path=xl/sharedStrings.xml><?xml version="1.0" encoding="utf-8"?>
<sst xmlns="http://schemas.openxmlformats.org/spreadsheetml/2006/main" count="41" uniqueCount="29">
  <si>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</si>
  <si>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</si>
  <si>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</si>
  <si>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</si>
  <si>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</si>
  <si>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</si>
  <si>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</si>
  <si>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</si>
  <si>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</si>
  <si>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</si>
  <si>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</si>
  <si>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</si>
  <si>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</si>
  <si>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</si>
  <si>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шт</t>
  </si>
  <si>
    <t xml:space="preserve"> Поставка расходного материала для плазменного стерилизатора</t>
  </si>
  <si>
    <t>Источник 1
 КП № 16-01 от 16.01.2023</t>
  </si>
  <si>
    <t>Источник 2
 КП № 16/01-К от 16.01.2023</t>
  </si>
  <si>
    <t>Источник 3
 КП № 16/01-23 от 16.01.2023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</si>
  <si>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595 070,01 рублей </t>
    </r>
    <r>
      <rPr>
        <sz val="12"/>
        <rFont val="Times New Roman"/>
        <family val="1"/>
        <charset val="204"/>
      </rPr>
      <t>(Пятьсот девяносто пять тысяч семьдесят рублей 01 копейка).</t>
    </r>
  </si>
  <si>
    <t>Материал упаковочный в рулонах для медицинской плазменной стерилизации плоский 100 мм х 70 м</t>
  </si>
  <si>
    <t>Материал упаковочный в рулонах для медицинской плазменной стерилизации плоский 200 мм х 70 м</t>
  </si>
  <si>
    <t>Материал упаковочный в рулонах для медицинской плазменной стерилизации плоский 250 мм х 70 м</t>
  </si>
  <si>
    <t>Материал упаковочный в рулонах для медицинской плазменной стерилизации плоский 350 мм х 70 м</t>
  </si>
  <si>
    <t>Материал упаковочный в рулонах для медицинской плазменной стерилизации плоский 500 мм х 70 м</t>
  </si>
  <si>
    <t>Индикатор химический одноразовый для контроля процесса плазменной стерилизации</t>
  </si>
  <si>
    <t>Индикатор биологический одноразовый для контроля процесса плазменной стерилизации</t>
  </si>
  <si>
    <t>Материал упаковочный в рулонах для медицинской плазменной стерилизации плоский 75 мм х 70 м</t>
  </si>
  <si>
    <t>Флакон со стерилизующим средством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</si>
</sst>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0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8" fillId="0" borderId="0"/>
    <xf numFmtId="0" fontId="2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Border="0" applyProtection="0"/>
  </cellStyleXfs>
  <cellXfs count="44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4" fontId="18" fillId="9" borderId="3" xfId="0" applyNumberFormat="1" applyFont="1" applyFill="1" applyBorder="1" applyAlignment="1">
      <alignment horizontal="center" vertical="center"/>
    </xf>
    <xf numFmtId="4" fontId="23" fillId="9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9" borderId="4" xfId="0" applyNumberFormat="1" applyFont="1" applyFill="1" applyBorder="1" applyAlignment="1">
      <alignment horizontal="center" vertical="center" wrapText="1"/>
    </xf>
    <xf numFmtId="4" fontId="18" fillId="9" borderId="5" xfId="0" applyNumberFormat="1" applyFont="1" applyFill="1" applyBorder="1" applyAlignment="1">
      <alignment horizontal="center" vertical="center"/>
    </xf>
    <xf numFmtId="0" fontId="23" fillId="9" borderId="5" xfId="0" applyNumberFormat="1" applyFont="1" applyFill="1" applyBorder="1" applyAlignment="1">
      <alignment horizontal="center" vertical="center" wrapText="1"/>
    </xf>
    <xf numFmtId="3" fontId="23" fillId="9" borderId="6" xfId="0" applyNumberFormat="1" applyFont="1" applyFill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wrapText="1"/>
    </xf>
    <xf numFmtId="0" fontId="2" fillId="9" borderId="4" xfId="0" applyFont="1" applyFill="1" applyBorder="1" applyAlignment="1">
      <alignment horizontal="center" vertical="center" wrapText="1"/>
    </xf>
    <xf numFmtId="1" fontId="18" fillId="9" borderId="3" xfId="0" applyNumberFormat="1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7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7" xfId="0" applyNumberFormat="1" applyFont="1" applyFill="1" applyBorder="1" applyAlignment="1">
      <alignment horizontal="center" vertical="center" wrapText="1"/>
    </xf>
    <xf numFmtId="4" fontId="18" fillId="0" borderId="7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7" xfId="0" applyNumberFormat="1" applyFont="1" applyFill="1" applyBorder="1" applyAlignment="1">
      <alignment horizontal="center" vertical="center" wrapText="1"/>
    </xf>
    <xf numFmtId="0" fontId="19" fillId="9" borderId="8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7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190500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19050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1905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19050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6334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L18"/>
  <sheetViews>
    <sheetView tabSelected="1" zoomScaleNormal="77" workbookViewId="0">
      <selection activeCell="R7" sqref="R7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0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90" width="8.85546875" style="5" customWidth="1"/>
    <col min="91" max="214" width="8.85546875" style="1" customWidth="1"/>
    <col min="215" max="16384" width="9.140625" style="1"/>
  </cols>
  <sheetData>
    <row r="1" spans="1:14" ht="30.7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35.25" customHeight="1">
      <c r="A2" s="39" t="s">
        <v>15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38.25">
      <c r="A3" s="40" t="s">
        <v>1</v>
      </c>
      <c r="B3" s="42" t="s">
        <v>10</v>
      </c>
      <c r="C3" s="40" t="s">
        <v>7</v>
      </c>
      <c r="D3" s="37" t="s">
        <v>6</v>
      </c>
      <c r="E3" s="30" t="s">
        <v>2</v>
      </c>
      <c r="F3" s="30"/>
      <c r="G3" s="30"/>
      <c r="H3" s="30"/>
      <c r="I3" s="30"/>
      <c r="J3" s="30"/>
      <c r="K3" s="30" t="s">
        <v>3</v>
      </c>
      <c r="L3" s="30"/>
      <c r="M3" s="30"/>
      <c r="N3" s="7" t="s">
        <v>4</v>
      </c>
    </row>
    <row r="4" spans="1:14" ht="45.75" customHeight="1">
      <c r="A4" s="40"/>
      <c r="B4" s="42"/>
      <c r="C4" s="40"/>
      <c r="D4" s="37"/>
      <c r="E4" s="7" t="s">
        <v>12</v>
      </c>
      <c r="F4" s="7" t="s">
        <v>13</v>
      </c>
      <c r="G4" s="7" t="s">
        <v>12</v>
      </c>
      <c r="H4" s="7" t="s">
        <v>13</v>
      </c>
      <c r="I4" s="7" t="s">
        <v>12</v>
      </c>
      <c r="J4" s="7" t="s">
        <v>13</v>
      </c>
      <c r="K4" s="30" t="s">
        <v>8</v>
      </c>
      <c r="L4" s="30" t="s">
        <v>5</v>
      </c>
      <c r="M4" s="30" t="s">
        <v>9</v>
      </c>
      <c r="N4" s="32" t="s">
        <v>11</v>
      </c>
    </row>
    <row r="5" spans="1:14" ht="55.5" customHeight="1">
      <c r="A5" s="41"/>
      <c r="B5" s="43"/>
      <c r="C5" s="41"/>
      <c r="D5" s="38"/>
      <c r="E5" s="34" t="s">
        <v>16</v>
      </c>
      <c r="F5" s="34"/>
      <c r="G5" s="34" t="s">
        <v>17</v>
      </c>
      <c r="H5" s="34"/>
      <c r="I5" s="34" t="s">
        <v>18</v>
      </c>
      <c r="J5" s="34"/>
      <c r="K5" s="31"/>
      <c r="L5" s="31"/>
      <c r="M5" s="31"/>
      <c r="N5" s="33"/>
    </row>
    <row r="6" spans="1:14" ht="38.25">
      <c r="A6" s="26">
        <v>1</v>
      </c>
      <c r="B6" s="29" t="s">
        <v>27</v>
      </c>
      <c r="C6" s="27" t="s">
        <v>14</v>
      </c>
      <c r="D6" s="25">
        <v>5</v>
      </c>
      <c r="E6" s="8">
        <v>5040.08</v>
      </c>
      <c r="F6" s="8">
        <f>D6*E6</f>
        <v>25200.400000000001</v>
      </c>
      <c r="G6" s="17">
        <v>5045.08</v>
      </c>
      <c r="H6" s="19">
        <f t="shared" ref="H6:H14" si="0">G6*D6</f>
        <v>25225.4</v>
      </c>
      <c r="I6" s="17">
        <v>5047.08</v>
      </c>
      <c r="J6" s="15">
        <f t="shared" ref="J6:J14" si="1">I6*D6</f>
        <v>25235.4</v>
      </c>
      <c r="K6" s="11">
        <f t="shared" ref="K6:K14" si="2">(E6+G6+I6)/3</f>
        <v>5044.08</v>
      </c>
      <c r="L6" s="12">
        <f t="shared" ref="L6:L14" si="3">STDEV(E6,G6,I6)</f>
        <v>3.6055512754639891</v>
      </c>
      <c r="M6" s="13">
        <f t="shared" ref="M6:M14" si="4">L6/K6</f>
        <v>7.1480850332746287E-4</v>
      </c>
      <c r="N6" s="14">
        <f t="shared" ref="N6:N14" si="5">ROUND(K6,2)*D6</f>
        <v>25220.400000000001</v>
      </c>
    </row>
    <row r="7" spans="1:14" ht="38.25">
      <c r="A7" s="26">
        <v>2</v>
      </c>
      <c r="B7" s="29" t="s">
        <v>20</v>
      </c>
      <c r="C7" s="27" t="s">
        <v>14</v>
      </c>
      <c r="D7" s="25">
        <v>5</v>
      </c>
      <c r="E7" s="8">
        <v>6590.87</v>
      </c>
      <c r="F7" s="8">
        <f t="shared" ref="F7:F14" si="6">D7*E7</f>
        <v>32954.35</v>
      </c>
      <c r="G7" s="17">
        <v>6595.87</v>
      </c>
      <c r="H7" s="19">
        <f t="shared" si="0"/>
        <v>32979.35</v>
      </c>
      <c r="I7" s="17">
        <v>6596.87</v>
      </c>
      <c r="J7" s="15">
        <f t="shared" si="1"/>
        <v>32984.35</v>
      </c>
      <c r="K7" s="11">
        <f t="shared" si="2"/>
        <v>6594.5366666666669</v>
      </c>
      <c r="L7" s="12">
        <f t="shared" si="3"/>
        <v>3.2145502528917289</v>
      </c>
      <c r="M7" s="13">
        <f t="shared" si="4"/>
        <v>4.874565743398291E-4</v>
      </c>
      <c r="N7" s="14">
        <f t="shared" si="5"/>
        <v>32972.699999999997</v>
      </c>
    </row>
    <row r="8" spans="1:14" ht="38.25">
      <c r="A8" s="26">
        <v>3</v>
      </c>
      <c r="B8" s="29" t="s">
        <v>21</v>
      </c>
      <c r="C8" s="27" t="s">
        <v>14</v>
      </c>
      <c r="D8" s="25">
        <v>5</v>
      </c>
      <c r="E8" s="8">
        <v>13150.5</v>
      </c>
      <c r="F8" s="8">
        <f t="shared" si="6"/>
        <v>65752.5</v>
      </c>
      <c r="G8" s="17">
        <v>13156.5</v>
      </c>
      <c r="H8" s="19">
        <f t="shared" si="0"/>
        <v>65782.5</v>
      </c>
      <c r="I8" s="17">
        <v>13158.5</v>
      </c>
      <c r="J8" s="15">
        <f t="shared" si="1"/>
        <v>65792.5</v>
      </c>
      <c r="K8" s="11">
        <f t="shared" si="2"/>
        <v>13155.166666666666</v>
      </c>
      <c r="L8" s="12">
        <f t="shared" si="3"/>
        <v>4.1633320001253136</v>
      </c>
      <c r="M8" s="13">
        <f t="shared" si="4"/>
        <v>3.164788486241386E-4</v>
      </c>
      <c r="N8" s="14">
        <f t="shared" si="5"/>
        <v>65775.850000000006</v>
      </c>
    </row>
    <row r="9" spans="1:14" ht="38.25">
      <c r="A9" s="26">
        <v>4</v>
      </c>
      <c r="B9" s="29" t="s">
        <v>22</v>
      </c>
      <c r="C9" s="27" t="s">
        <v>14</v>
      </c>
      <c r="D9" s="25">
        <v>5</v>
      </c>
      <c r="E9" s="8">
        <v>16445.39</v>
      </c>
      <c r="F9" s="8">
        <f t="shared" si="6"/>
        <v>82226.95</v>
      </c>
      <c r="G9" s="17">
        <v>16449.39</v>
      </c>
      <c r="H9" s="19">
        <f t="shared" si="0"/>
        <v>82246.95</v>
      </c>
      <c r="I9" s="17">
        <v>16450.39</v>
      </c>
      <c r="J9" s="15">
        <f t="shared" si="1"/>
        <v>82251.95</v>
      </c>
      <c r="K9" s="11">
        <f t="shared" si="2"/>
        <v>16448.39</v>
      </c>
      <c r="L9" s="12">
        <f t="shared" si="3"/>
        <v>2.6457513110645907</v>
      </c>
      <c r="M9" s="13">
        <f t="shared" si="4"/>
        <v>1.6085168889262661E-4</v>
      </c>
      <c r="N9" s="14">
        <f t="shared" si="5"/>
        <v>82241.95</v>
      </c>
    </row>
    <row r="10" spans="1:14" ht="38.25">
      <c r="A10" s="26">
        <v>5</v>
      </c>
      <c r="B10" s="29" t="s">
        <v>23</v>
      </c>
      <c r="C10" s="27" t="s">
        <v>14</v>
      </c>
      <c r="D10" s="25">
        <v>5</v>
      </c>
      <c r="E10" s="8">
        <v>24930.39</v>
      </c>
      <c r="F10" s="8">
        <f t="shared" si="6"/>
        <v>124651.95</v>
      </c>
      <c r="G10" s="17">
        <v>24933.39</v>
      </c>
      <c r="H10" s="19">
        <f t="shared" si="0"/>
        <v>124666.95</v>
      </c>
      <c r="I10" s="17">
        <v>24938.38</v>
      </c>
      <c r="J10" s="15">
        <f t="shared" si="1"/>
        <v>124691.90000000001</v>
      </c>
      <c r="K10" s="11">
        <f t="shared" si="2"/>
        <v>24934.053333333333</v>
      </c>
      <c r="L10" s="12">
        <f t="shared" si="3"/>
        <v>4.0360913435327817</v>
      </c>
      <c r="M10" s="13">
        <f t="shared" si="4"/>
        <v>1.6187064692514688E-4</v>
      </c>
      <c r="N10" s="14">
        <f t="shared" si="5"/>
        <v>124670.25</v>
      </c>
    </row>
    <row r="11" spans="1:14" ht="38.25">
      <c r="A11" s="26">
        <v>6</v>
      </c>
      <c r="B11" s="29" t="s">
        <v>24</v>
      </c>
      <c r="C11" s="27" t="s">
        <v>14</v>
      </c>
      <c r="D11" s="25">
        <v>5</v>
      </c>
      <c r="E11" s="8">
        <v>32880.35</v>
      </c>
      <c r="F11" s="8">
        <f t="shared" si="6"/>
        <v>164401.75</v>
      </c>
      <c r="G11" s="17">
        <v>32886.35</v>
      </c>
      <c r="H11" s="19">
        <f t="shared" si="0"/>
        <v>164431.75</v>
      </c>
      <c r="I11" s="17">
        <v>32888.35</v>
      </c>
      <c r="J11" s="15">
        <f t="shared" si="1"/>
        <v>164441.75</v>
      </c>
      <c r="K11" s="11">
        <f t="shared" si="2"/>
        <v>32885.016666666663</v>
      </c>
      <c r="L11" s="12">
        <f t="shared" si="3"/>
        <v>4.1633319989322652</v>
      </c>
      <c r="M11" s="13">
        <f t="shared" si="4"/>
        <v>1.2660270302226594E-4</v>
      </c>
      <c r="N11" s="14">
        <f t="shared" si="5"/>
        <v>164425.09999999998</v>
      </c>
    </row>
    <row r="12" spans="1:14" ht="25.5">
      <c r="A12" s="26">
        <v>7</v>
      </c>
      <c r="B12" s="29" t="s">
        <v>25</v>
      </c>
      <c r="C12" s="27" t="s">
        <v>14</v>
      </c>
      <c r="D12" s="25">
        <v>1000</v>
      </c>
      <c r="E12" s="8">
        <v>16.8</v>
      </c>
      <c r="F12" s="8">
        <f t="shared" si="6"/>
        <v>16800</v>
      </c>
      <c r="G12" s="17">
        <v>16.87</v>
      </c>
      <c r="H12" s="19">
        <f t="shared" si="0"/>
        <v>16870</v>
      </c>
      <c r="I12" s="17">
        <v>16.899999999999999</v>
      </c>
      <c r="J12" s="15">
        <f t="shared" si="1"/>
        <v>16900</v>
      </c>
      <c r="K12" s="11">
        <f t="shared" si="2"/>
        <v>16.856666666666666</v>
      </c>
      <c r="L12" s="12">
        <f t="shared" si="3"/>
        <v>5.1316014394467979E-2</v>
      </c>
      <c r="M12" s="13">
        <f t="shared" si="4"/>
        <v>3.0442563413763881E-3</v>
      </c>
      <c r="N12" s="14">
        <f t="shared" si="5"/>
        <v>16860</v>
      </c>
    </row>
    <row r="13" spans="1:14" ht="25.5">
      <c r="A13" s="26">
        <v>8</v>
      </c>
      <c r="B13" s="29" t="s">
        <v>26</v>
      </c>
      <c r="C13" s="27" t="s">
        <v>14</v>
      </c>
      <c r="D13" s="25">
        <v>40</v>
      </c>
      <c r="E13" s="8">
        <v>718.2</v>
      </c>
      <c r="F13" s="8">
        <f t="shared" si="6"/>
        <v>28728</v>
      </c>
      <c r="G13" s="17">
        <v>746.17</v>
      </c>
      <c r="H13" s="19">
        <f t="shared" si="0"/>
        <v>29846.799999999999</v>
      </c>
      <c r="I13" s="17">
        <v>720.18</v>
      </c>
      <c r="J13" s="15">
        <f t="shared" si="1"/>
        <v>28807.199999999997</v>
      </c>
      <c r="K13" s="11">
        <f t="shared" si="2"/>
        <v>728.18333333333328</v>
      </c>
      <c r="L13" s="12">
        <f t="shared" si="3"/>
        <v>15.608338583380256</v>
      </c>
      <c r="M13" s="13">
        <f t="shared" si="4"/>
        <v>2.1434627612158464E-2</v>
      </c>
      <c r="N13" s="14">
        <f t="shared" si="5"/>
        <v>29127.199999999997</v>
      </c>
    </row>
    <row r="14" spans="1:14">
      <c r="A14" s="26">
        <v>9</v>
      </c>
      <c r="B14" s="29" t="s">
        <v>28</v>
      </c>
      <c r="C14" s="27" t="s">
        <v>14</v>
      </c>
      <c r="D14" s="25">
        <v>3</v>
      </c>
      <c r="E14" s="8">
        <v>17920.82</v>
      </c>
      <c r="F14" s="8">
        <f t="shared" si="6"/>
        <v>53762.46</v>
      </c>
      <c r="G14" s="17">
        <v>17927.82</v>
      </c>
      <c r="H14" s="19">
        <f t="shared" si="0"/>
        <v>53783.46</v>
      </c>
      <c r="I14" s="17">
        <v>17927.919999999998</v>
      </c>
      <c r="J14" s="15">
        <f t="shared" si="1"/>
        <v>53783.759999999995</v>
      </c>
      <c r="K14" s="11">
        <f t="shared" si="2"/>
        <v>17925.52</v>
      </c>
      <c r="L14" s="12">
        <f t="shared" si="3"/>
        <v>4.0706264874090952</v>
      </c>
      <c r="M14" s="13">
        <f t="shared" si="4"/>
        <v>2.2708554549095899E-4</v>
      </c>
      <c r="N14" s="14">
        <f t="shared" si="5"/>
        <v>53776.56</v>
      </c>
    </row>
    <row r="15" spans="1:14" ht="13.5">
      <c r="A15" s="20"/>
      <c r="B15" s="28"/>
      <c r="C15" s="24"/>
      <c r="D15" s="21"/>
      <c r="E15" s="16"/>
      <c r="F15" s="23">
        <f>SUM(F6:F14)</f>
        <v>594478.36</v>
      </c>
      <c r="G15" s="9"/>
      <c r="H15" s="22">
        <f>SUM(H6:H14)</f>
        <v>595833.16</v>
      </c>
      <c r="I15" s="16"/>
      <c r="J15" s="18">
        <f>SUM(J6:J14)</f>
        <v>594888.81000000006</v>
      </c>
      <c r="K15" s="16"/>
      <c r="L15" s="9"/>
      <c r="M15" s="9"/>
      <c r="N15" s="9">
        <f>SUM(N6:N14)</f>
        <v>595070.01</v>
      </c>
    </row>
    <row r="18" spans="1:14" ht="15.75">
      <c r="A18" s="6"/>
      <c r="B18" s="36" t="s">
        <v>19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</sheetData>
  <mergeCells count="16">
    <mergeCell ref="A1:N1"/>
    <mergeCell ref="B18:N18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НМЦК</vt:lpstr>
      <vt:lpstr>НМЦК!_GoBack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2023-01-20T07:45:17Z</cp:lastPrinted>
  <dcterms:created xsi:type="dcterms:W3CDTF">2018-12-14T15:08:00Z</dcterms:created>
  <dcterms:modified xsi:type="dcterms:W3CDTF">2023-01-20T07:45:23Z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