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6605" windowHeight="909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K10" i="4" l="1"/>
  <c r="K11" i="4"/>
  <c r="K12" i="4"/>
  <c r="K13" i="4"/>
  <c r="K14" i="4"/>
  <c r="K15" i="4"/>
  <c r="K16" i="4"/>
  <c r="K17" i="4"/>
  <c r="K18" i="4"/>
  <c r="K19" i="4"/>
  <c r="K20" i="4"/>
  <c r="K21" i="4"/>
  <c r="K22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K9" i="4"/>
  <c r="J9" i="4"/>
  <c r="H9" i="4"/>
  <c r="F9" i="4"/>
  <c r="H23" i="4" l="1"/>
  <c r="J23" i="4"/>
  <c r="L21" i="4"/>
  <c r="O21" i="4" s="1"/>
  <c r="L19" i="4"/>
  <c r="O19" i="4" s="1"/>
  <c r="L17" i="4"/>
  <c r="O17" i="4" s="1"/>
  <c r="L15" i="4"/>
  <c r="O15" i="4" s="1"/>
  <c r="L13" i="4"/>
  <c r="O13" i="4" s="1"/>
  <c r="M22" i="4"/>
  <c r="M20" i="4"/>
  <c r="M18" i="4"/>
  <c r="M16" i="4"/>
  <c r="M14" i="4"/>
  <c r="M12" i="4"/>
  <c r="M10" i="4"/>
  <c r="F23" i="4"/>
  <c r="L22" i="4"/>
  <c r="O22" i="4" s="1"/>
  <c r="L20" i="4"/>
  <c r="O20" i="4" s="1"/>
  <c r="L18" i="4"/>
  <c r="O18" i="4" s="1"/>
  <c r="L16" i="4"/>
  <c r="O16" i="4" s="1"/>
  <c r="L14" i="4"/>
  <c r="O14" i="4" s="1"/>
  <c r="L12" i="4"/>
  <c r="O12" i="4" s="1"/>
  <c r="L10" i="4"/>
  <c r="O10" i="4" s="1"/>
  <c r="M21" i="4"/>
  <c r="N21" i="4" s="1"/>
  <c r="M19" i="4"/>
  <c r="N19" i="4" s="1"/>
  <c r="M17" i="4"/>
  <c r="N17" i="4" s="1"/>
  <c r="M15" i="4"/>
  <c r="N15" i="4" s="1"/>
  <c r="M13" i="4"/>
  <c r="N13" i="4" s="1"/>
  <c r="M11" i="4"/>
  <c r="L11" i="4"/>
  <c r="O11" i="4" s="1"/>
  <c r="M9" i="4"/>
  <c r="L9" i="4"/>
  <c r="O9" i="4" s="1"/>
  <c r="N11" i="4" l="1"/>
  <c r="N10" i="4"/>
  <c r="N14" i="4"/>
  <c r="N18" i="4"/>
  <c r="N22" i="4"/>
  <c r="N12" i="4"/>
  <c r="N16" i="4"/>
  <c r="N20" i="4"/>
  <c r="N9" i="4"/>
  <c r="L23" i="4" l="1"/>
  <c r="O23" i="4" s="1"/>
  <c r="M23" i="4"/>
  <c r="N23" i="4" l="1"/>
</calcChain>
</file>

<file path=xl/sharedStrings.xml><?xml version="1.0" encoding="utf-8"?>
<sst xmlns="http://schemas.openxmlformats.org/spreadsheetml/2006/main" count="76" uniqueCount="48">
  <si>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</si>
  <si>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</si>
  <si>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</si>
  <si>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</si>
  <si>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</si>
  <si>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</si>
  <si>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</si>
  <si>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</si>
  <si>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</si>
  <si>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</si>
  <si>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</si>
  <si>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</si>
  <si>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</si>
  <si>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</si>
  <si>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</si>
  <si>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</si>
  <si>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</si>
  <si>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</si>
  <si>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</si>
  <si>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</si>
  <si>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</si>
  <si>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</si>
  <si>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</si>
  <si>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</si>
  <si>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</si>
  <si>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</si>
  <si>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</si>
  <si>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</si>
  <si>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</si>
  <si>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 xml:space="preserve">  Поставка светового и звукового оборудования для детской театральной студии</t>
  </si>
  <si>
    <t>Varytec Theater Spot 300/500 Fresnel прожектор точечного света с линзой Френеля</t>
  </si>
  <si>
    <t>Струбцина для светового оборудования диаметром 20-28 мм</t>
  </si>
  <si>
    <t>IMLIGHT страховочный тросик с карабином 800 мм.</t>
  </si>
  <si>
    <t>JBL JS15-BT 2-х полосная активная акустическая система</t>
  </si>
  <si>
    <t>PROEL КР560 настенный поворотный держатель колонок, L-образный</t>
  </si>
  <si>
    <t>К&amp;М 25910-300-55 низкая микрофонная стойка журавль</t>
  </si>
  <si>
    <t>DMX кабель SHNOOR DMX/MIC-XMXF-B-5m</t>
  </si>
  <si>
    <t>Аудио кабель SkyDisco XLR папа - XLR мама 30 м</t>
  </si>
  <si>
    <t>Аудио кабель SkyDisco XLR папа - XLR мама 10 м</t>
  </si>
  <si>
    <t>Труба хромированная D25x0.8x3000 мм., система джокер</t>
  </si>
  <si>
    <t>Труба хромированная D25x0.8x1000 мм., система джокер</t>
  </si>
  <si>
    <t>Торцевой соединитель трубы D25 мм., система джокер</t>
  </si>
  <si>
    <t>Крепление труб к стене торцевая регулировка D25 мм., система джокер</t>
  </si>
  <si>
    <t>Угловая влагозащищенная вилка REXANT с кольцом, с/з, 16А,</t>
  </si>
  <si>
    <t>Предложение 1                            Вх. № 440 от 15.10.2021</t>
  </si>
  <si>
    <t>Предложение 2                                     Вх. № 439 от 15.10.2021</t>
  </si>
  <si>
    <t>Предложение 3                                          Вх. № 441 от 15.10.2021</t>
  </si>
  <si>
    <t xml:space="preserve"> Заказчиком принято решение  объявить запрос котировок в эдектронном виде по начальной минимальной цене Договора 165 000,00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</si>
</sst>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31"/>
  <sheetViews>
    <sheetView tabSelected="1" zoomScale="85" zoomScaleNormal="85" workbookViewId="0">
      <selection activeCell="L32" sqref="L32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3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6379" ht="69" customHeight="1" x14ac:dyDescent="0.3">
      <c r="A2" s="2"/>
      <c r="B2" s="57" t="s">
        <v>29</v>
      </c>
      <c r="C2" s="57"/>
      <c r="D2" s="57"/>
      <c r="E2" s="57"/>
      <c r="F2" s="57"/>
      <c r="G2" s="57"/>
      <c r="H2" s="57"/>
      <c r="I2" s="57"/>
      <c r="J2" s="5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8" t="s">
        <v>7</v>
      </c>
      <c r="C3" s="58"/>
      <c r="D3" s="58"/>
      <c r="E3" s="58"/>
      <c r="F3" s="58"/>
      <c r="G3" s="58"/>
      <c r="H3" s="58"/>
      <c r="I3" s="58"/>
      <c r="J3" s="58"/>
    </row>
    <row r="4" spans="1:16379" s="1" customFormat="1" ht="20.45" customHeight="1" x14ac:dyDescent="0.2">
      <c r="A4" s="45" t="s">
        <v>5</v>
      </c>
      <c r="B4" s="45" t="s">
        <v>0</v>
      </c>
      <c r="C4" s="55" t="s">
        <v>3</v>
      </c>
      <c r="D4" s="45" t="s">
        <v>2</v>
      </c>
      <c r="E4" s="49" t="s">
        <v>1</v>
      </c>
      <c r="F4" s="49"/>
      <c r="G4" s="49"/>
      <c r="H4" s="49"/>
      <c r="I4" s="49"/>
      <c r="J4" s="49"/>
      <c r="K4" s="45" t="s">
        <v>11</v>
      </c>
      <c r="L4" s="45" t="s">
        <v>12</v>
      </c>
      <c r="M4" s="42" t="s">
        <v>13</v>
      </c>
      <c r="N4" s="45" t="s">
        <v>14</v>
      </c>
      <c r="O4" s="49" t="s">
        <v>15</v>
      </c>
    </row>
    <row r="5" spans="1:16379" s="1" customFormat="1" ht="19.149999999999999" customHeight="1" x14ac:dyDescent="0.25">
      <c r="A5" s="49"/>
      <c r="B5" s="42"/>
      <c r="C5" s="56"/>
      <c r="D5" s="43"/>
      <c r="E5" s="41">
        <v>1</v>
      </c>
      <c r="F5" s="41"/>
      <c r="G5" s="41">
        <v>2</v>
      </c>
      <c r="H5" s="41"/>
      <c r="I5" s="41">
        <v>3</v>
      </c>
      <c r="J5" s="41"/>
      <c r="K5" s="49"/>
      <c r="L5" s="49"/>
      <c r="M5" s="43"/>
      <c r="N5" s="46"/>
      <c r="O5" s="49"/>
    </row>
    <row r="6" spans="1:16379" s="1" customFormat="1" ht="31.15" customHeight="1" x14ac:dyDescent="0.25">
      <c r="A6" s="49"/>
      <c r="B6" s="42"/>
      <c r="C6" s="56"/>
      <c r="D6" s="43"/>
      <c r="E6" s="47" t="s">
        <v>44</v>
      </c>
      <c r="F6" s="48"/>
      <c r="G6" s="47" t="s">
        <v>45</v>
      </c>
      <c r="H6" s="48"/>
      <c r="I6" s="47" t="s">
        <v>46</v>
      </c>
      <c r="J6" s="48"/>
      <c r="K6" s="49"/>
      <c r="L6" s="49"/>
      <c r="M6" s="43"/>
      <c r="N6" s="46"/>
      <c r="O6" s="49"/>
    </row>
    <row r="7" spans="1:16379" s="1" customFormat="1" ht="29.25" customHeight="1" x14ac:dyDescent="0.2">
      <c r="A7" s="49"/>
      <c r="B7" s="42"/>
      <c r="C7" s="56"/>
      <c r="D7" s="44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0"/>
      <c r="L7" s="50"/>
      <c r="M7" s="44"/>
      <c r="N7" s="46"/>
      <c r="O7" s="49"/>
    </row>
    <row r="8" spans="1:16379" s="4" customFormat="1" ht="18" customHeight="1" x14ac:dyDescent="0.25">
      <c r="A8" s="5">
        <v>1</v>
      </c>
      <c r="B8" s="34">
        <v>2</v>
      </c>
      <c r="C8" s="5">
        <v>3</v>
      </c>
      <c r="D8" s="5">
        <v>4</v>
      </c>
      <c r="E8" s="37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39.75" customHeight="1" x14ac:dyDescent="0.25">
      <c r="A9" s="20">
        <v>1</v>
      </c>
      <c r="B9" s="62" t="s">
        <v>30</v>
      </c>
      <c r="C9" s="27" t="s">
        <v>18</v>
      </c>
      <c r="D9" s="27">
        <v>5</v>
      </c>
      <c r="E9" s="28">
        <v>10516</v>
      </c>
      <c r="F9" s="28">
        <f>D9*E9</f>
        <v>52580</v>
      </c>
      <c r="G9" s="28">
        <v>10632</v>
      </c>
      <c r="H9" s="28">
        <f>D9*G9</f>
        <v>53160</v>
      </c>
      <c r="I9" s="28">
        <v>11722</v>
      </c>
      <c r="J9" s="28">
        <f>D9*I9</f>
        <v>58610</v>
      </c>
      <c r="K9" s="28">
        <f>(E9+G9+I9)/3</f>
        <v>10956.666666666666</v>
      </c>
      <c r="L9" s="28">
        <f>(F9+H9+J9)/3</f>
        <v>54783.333333333336</v>
      </c>
      <c r="M9" s="32">
        <f>STDEV(F9,H9,J9)</f>
        <v>3326.6549765993664</v>
      </c>
      <c r="N9" s="28">
        <f>M9/L9*100</f>
        <v>6.0723851109206564</v>
      </c>
      <c r="O9" s="28">
        <f>L9</f>
        <v>54783.333333333336</v>
      </c>
    </row>
    <row r="10" spans="1:16379" s="4" customFormat="1" ht="24" customHeight="1" x14ac:dyDescent="0.25">
      <c r="A10" s="20">
        <v>2</v>
      </c>
      <c r="B10" s="62" t="s">
        <v>31</v>
      </c>
      <c r="C10" s="27" t="s">
        <v>18</v>
      </c>
      <c r="D10" s="27">
        <v>5</v>
      </c>
      <c r="E10" s="28">
        <v>400</v>
      </c>
      <c r="F10" s="28">
        <f t="shared" ref="F10:F22" si="0">D10*E10</f>
        <v>2000</v>
      </c>
      <c r="G10" s="28">
        <v>440</v>
      </c>
      <c r="H10" s="28">
        <f t="shared" ref="H10:H22" si="1">D10*G10</f>
        <v>2200</v>
      </c>
      <c r="I10" s="28">
        <v>690</v>
      </c>
      <c r="J10" s="28">
        <f t="shared" ref="J10:J22" si="2">D10*I10</f>
        <v>3450</v>
      </c>
      <c r="K10" s="28">
        <f t="shared" ref="K10:K22" si="3">(E10+G10+I10)/3</f>
        <v>510</v>
      </c>
      <c r="L10" s="28">
        <f t="shared" ref="L10:L22" si="4">(F10+H10+J10)/3</f>
        <v>2550</v>
      </c>
      <c r="M10" s="32">
        <f t="shared" ref="M10:M22" si="5">STDEV(F10,H10,J10)</f>
        <v>785.81168227508556</v>
      </c>
      <c r="N10" s="28">
        <f t="shared" ref="N10:N22" si="6">M10/L10*100</f>
        <v>30.816144402944534</v>
      </c>
      <c r="O10" s="28">
        <f t="shared" ref="O10:O22" si="7">L10</f>
        <v>2550</v>
      </c>
    </row>
    <row r="11" spans="1:16379" s="4" customFormat="1" ht="24" customHeight="1" x14ac:dyDescent="0.25">
      <c r="A11" s="20">
        <v>3</v>
      </c>
      <c r="B11" s="62" t="s">
        <v>32</v>
      </c>
      <c r="C11" s="27" t="s">
        <v>18</v>
      </c>
      <c r="D11" s="27">
        <v>18</v>
      </c>
      <c r="E11" s="28">
        <v>260</v>
      </c>
      <c r="F11" s="28">
        <f t="shared" si="0"/>
        <v>4680</v>
      </c>
      <c r="G11" s="28">
        <v>260.5</v>
      </c>
      <c r="H11" s="28">
        <f t="shared" si="1"/>
        <v>4689</v>
      </c>
      <c r="I11" s="28">
        <v>315</v>
      </c>
      <c r="J11" s="28">
        <f t="shared" si="2"/>
        <v>5670</v>
      </c>
      <c r="K11" s="28">
        <f t="shared" si="3"/>
        <v>278.5</v>
      </c>
      <c r="L11" s="28">
        <f t="shared" si="4"/>
        <v>5013</v>
      </c>
      <c r="M11" s="32">
        <f t="shared" si="5"/>
        <v>568.99648505065477</v>
      </c>
      <c r="N11" s="28">
        <f t="shared" si="6"/>
        <v>11.350418612620283</v>
      </c>
      <c r="O11" s="28">
        <f t="shared" si="7"/>
        <v>5013</v>
      </c>
    </row>
    <row r="12" spans="1:16379" s="4" customFormat="1" ht="24" customHeight="1" x14ac:dyDescent="0.25">
      <c r="A12" s="20">
        <v>4</v>
      </c>
      <c r="B12" s="62" t="s">
        <v>33</v>
      </c>
      <c r="C12" s="27" t="s">
        <v>18</v>
      </c>
      <c r="D12" s="27">
        <v>2</v>
      </c>
      <c r="E12" s="28">
        <v>21591</v>
      </c>
      <c r="F12" s="28">
        <f t="shared" si="0"/>
        <v>43182</v>
      </c>
      <c r="G12" s="28">
        <v>21980</v>
      </c>
      <c r="H12" s="28">
        <f t="shared" si="1"/>
        <v>43960</v>
      </c>
      <c r="I12" s="28">
        <v>22310</v>
      </c>
      <c r="J12" s="28">
        <f t="shared" si="2"/>
        <v>44620</v>
      </c>
      <c r="K12" s="28">
        <f t="shared" si="3"/>
        <v>21960.333333333332</v>
      </c>
      <c r="L12" s="28">
        <f t="shared" si="4"/>
        <v>43920.666666666664</v>
      </c>
      <c r="M12" s="32">
        <f t="shared" si="5"/>
        <v>719.8064554679496</v>
      </c>
      <c r="N12" s="28">
        <f t="shared" si="6"/>
        <v>1.6388787104050098</v>
      </c>
      <c r="O12" s="28">
        <f t="shared" si="7"/>
        <v>43920.666666666664</v>
      </c>
    </row>
    <row r="13" spans="1:16379" s="4" customFormat="1" ht="39.75" customHeight="1" x14ac:dyDescent="0.25">
      <c r="A13" s="20">
        <v>5</v>
      </c>
      <c r="B13" s="62" t="s">
        <v>34</v>
      </c>
      <c r="C13" s="27" t="s">
        <v>18</v>
      </c>
      <c r="D13" s="27">
        <v>4</v>
      </c>
      <c r="E13" s="28">
        <v>2966</v>
      </c>
      <c r="F13" s="28">
        <f t="shared" si="0"/>
        <v>11864</v>
      </c>
      <c r="G13" s="28">
        <v>2900</v>
      </c>
      <c r="H13" s="28">
        <f t="shared" si="1"/>
        <v>11600</v>
      </c>
      <c r="I13" s="28">
        <v>3181</v>
      </c>
      <c r="J13" s="28">
        <f t="shared" si="2"/>
        <v>12724</v>
      </c>
      <c r="K13" s="28">
        <f t="shared" si="3"/>
        <v>3015.6666666666665</v>
      </c>
      <c r="L13" s="28">
        <f t="shared" si="4"/>
        <v>12062.666666666666</v>
      </c>
      <c r="M13" s="32">
        <f t="shared" si="5"/>
        <v>587.74597687549795</v>
      </c>
      <c r="N13" s="28">
        <f t="shared" si="6"/>
        <v>4.8724381856595942</v>
      </c>
      <c r="O13" s="28">
        <f t="shared" si="7"/>
        <v>12062.666666666666</v>
      </c>
    </row>
    <row r="14" spans="1:16379" s="4" customFormat="1" ht="30.75" customHeight="1" x14ac:dyDescent="0.25">
      <c r="A14" s="20">
        <v>6</v>
      </c>
      <c r="B14" s="62" t="s">
        <v>35</v>
      </c>
      <c r="C14" s="27" t="s">
        <v>18</v>
      </c>
      <c r="D14" s="27">
        <v>2</v>
      </c>
      <c r="E14" s="28">
        <v>9490</v>
      </c>
      <c r="F14" s="28">
        <f t="shared" si="0"/>
        <v>18980</v>
      </c>
      <c r="G14" s="28">
        <v>10000</v>
      </c>
      <c r="H14" s="28">
        <f t="shared" si="1"/>
        <v>20000</v>
      </c>
      <c r="I14" s="28">
        <v>9765</v>
      </c>
      <c r="J14" s="28">
        <f t="shared" si="2"/>
        <v>19530</v>
      </c>
      <c r="K14" s="28">
        <f t="shared" si="3"/>
        <v>9751.6666666666661</v>
      </c>
      <c r="L14" s="28">
        <f t="shared" si="4"/>
        <v>19503.333333333332</v>
      </c>
      <c r="M14" s="32">
        <f t="shared" si="5"/>
        <v>510.5226080530943</v>
      </c>
      <c r="N14" s="28">
        <f t="shared" si="6"/>
        <v>2.6176172007507827</v>
      </c>
      <c r="O14" s="28">
        <f t="shared" si="7"/>
        <v>19503.333333333332</v>
      </c>
    </row>
    <row r="15" spans="1:16379" s="4" customFormat="1" ht="24" customHeight="1" x14ac:dyDescent="0.25">
      <c r="A15" s="20">
        <v>7</v>
      </c>
      <c r="B15" s="62" t="s">
        <v>36</v>
      </c>
      <c r="C15" s="27" t="s">
        <v>18</v>
      </c>
      <c r="D15" s="27">
        <v>1</v>
      </c>
      <c r="E15" s="28">
        <v>1000</v>
      </c>
      <c r="F15" s="28">
        <f t="shared" si="0"/>
        <v>1000</v>
      </c>
      <c r="G15" s="28">
        <v>1000</v>
      </c>
      <c r="H15" s="28">
        <f t="shared" si="1"/>
        <v>1000</v>
      </c>
      <c r="I15" s="28">
        <v>1210</v>
      </c>
      <c r="J15" s="28">
        <f t="shared" si="2"/>
        <v>1210</v>
      </c>
      <c r="K15" s="28">
        <f t="shared" si="3"/>
        <v>1070</v>
      </c>
      <c r="L15" s="28">
        <f t="shared" si="4"/>
        <v>1070</v>
      </c>
      <c r="M15" s="32">
        <f t="shared" si="5"/>
        <v>121.2435565298214</v>
      </c>
      <c r="N15" s="28">
        <f t="shared" si="6"/>
        <v>11.331173507459944</v>
      </c>
      <c r="O15" s="28">
        <f t="shared" si="7"/>
        <v>1070</v>
      </c>
    </row>
    <row r="16" spans="1:16379" s="4" customFormat="1" ht="24" customHeight="1" x14ac:dyDescent="0.25">
      <c r="A16" s="20">
        <v>8</v>
      </c>
      <c r="B16" s="62" t="s">
        <v>37</v>
      </c>
      <c r="C16" s="27" t="s">
        <v>18</v>
      </c>
      <c r="D16" s="27">
        <v>4</v>
      </c>
      <c r="E16" s="28">
        <v>3490</v>
      </c>
      <c r="F16" s="28">
        <f t="shared" si="0"/>
        <v>13960</v>
      </c>
      <c r="G16" s="28">
        <v>3500</v>
      </c>
      <c r="H16" s="28">
        <f t="shared" si="1"/>
        <v>14000</v>
      </c>
      <c r="I16" s="28">
        <v>3775</v>
      </c>
      <c r="J16" s="28">
        <f t="shared" si="2"/>
        <v>15100</v>
      </c>
      <c r="K16" s="28">
        <f t="shared" si="3"/>
        <v>3588.3333333333335</v>
      </c>
      <c r="L16" s="28">
        <f t="shared" si="4"/>
        <v>14353.333333333334</v>
      </c>
      <c r="M16" s="32">
        <f t="shared" si="5"/>
        <v>646.94152234443368</v>
      </c>
      <c r="N16" s="28">
        <f t="shared" si="6"/>
        <v>4.5072563098776151</v>
      </c>
      <c r="O16" s="28">
        <f t="shared" si="7"/>
        <v>14353.333333333334</v>
      </c>
    </row>
    <row r="17" spans="1:15" s="4" customFormat="1" ht="24" customHeight="1" x14ac:dyDescent="0.25">
      <c r="A17" s="20">
        <v>9</v>
      </c>
      <c r="B17" s="62" t="s">
        <v>38</v>
      </c>
      <c r="C17" s="27" t="s">
        <v>18</v>
      </c>
      <c r="D17" s="27">
        <v>3</v>
      </c>
      <c r="E17" s="28">
        <v>1480</v>
      </c>
      <c r="F17" s="28">
        <f t="shared" si="0"/>
        <v>4440</v>
      </c>
      <c r="G17" s="28">
        <v>1486</v>
      </c>
      <c r="H17" s="28">
        <f t="shared" si="1"/>
        <v>4458</v>
      </c>
      <c r="I17" s="28">
        <v>1767</v>
      </c>
      <c r="J17" s="28">
        <f t="shared" si="2"/>
        <v>5301</v>
      </c>
      <c r="K17" s="28">
        <f t="shared" si="3"/>
        <v>1577.6666666666667</v>
      </c>
      <c r="L17" s="28">
        <f t="shared" si="4"/>
        <v>4733</v>
      </c>
      <c r="M17" s="32">
        <f t="shared" si="5"/>
        <v>491.98475586139864</v>
      </c>
      <c r="N17" s="28">
        <f t="shared" si="6"/>
        <v>10.394776164407324</v>
      </c>
      <c r="O17" s="28">
        <f t="shared" si="7"/>
        <v>4733</v>
      </c>
    </row>
    <row r="18" spans="1:15" s="4" customFormat="1" ht="24" customHeight="1" x14ac:dyDescent="0.25">
      <c r="A18" s="20">
        <v>10</v>
      </c>
      <c r="B18" s="62" t="s">
        <v>39</v>
      </c>
      <c r="C18" s="27" t="s">
        <v>18</v>
      </c>
      <c r="D18" s="27">
        <v>6</v>
      </c>
      <c r="E18" s="28">
        <v>388</v>
      </c>
      <c r="F18" s="28">
        <f t="shared" si="0"/>
        <v>2328</v>
      </c>
      <c r="G18" s="28">
        <v>433.5</v>
      </c>
      <c r="H18" s="28">
        <f t="shared" si="1"/>
        <v>2601</v>
      </c>
      <c r="I18" s="28">
        <v>460.5</v>
      </c>
      <c r="J18" s="28">
        <f t="shared" si="2"/>
        <v>2763</v>
      </c>
      <c r="K18" s="28">
        <f t="shared" si="3"/>
        <v>427.33333333333331</v>
      </c>
      <c r="L18" s="28">
        <f t="shared" si="4"/>
        <v>2564</v>
      </c>
      <c r="M18" s="32">
        <f t="shared" si="5"/>
        <v>219.84767453853135</v>
      </c>
      <c r="N18" s="28">
        <f t="shared" si="6"/>
        <v>8.5744022830940452</v>
      </c>
      <c r="O18" s="28">
        <f t="shared" si="7"/>
        <v>2564</v>
      </c>
    </row>
    <row r="19" spans="1:15" s="4" customFormat="1" ht="24" customHeight="1" x14ac:dyDescent="0.25">
      <c r="A19" s="20">
        <v>11</v>
      </c>
      <c r="B19" s="62" t="s">
        <v>40</v>
      </c>
      <c r="C19" s="27" t="s">
        <v>18</v>
      </c>
      <c r="D19" s="27">
        <v>2</v>
      </c>
      <c r="E19" s="28">
        <v>97</v>
      </c>
      <c r="F19" s="28">
        <f t="shared" si="0"/>
        <v>194</v>
      </c>
      <c r="G19" s="28">
        <v>103</v>
      </c>
      <c r="H19" s="28">
        <f t="shared" si="1"/>
        <v>206</v>
      </c>
      <c r="I19" s="28">
        <v>105</v>
      </c>
      <c r="J19" s="28">
        <f t="shared" si="2"/>
        <v>210</v>
      </c>
      <c r="K19" s="28">
        <f t="shared" si="3"/>
        <v>101.66666666666667</v>
      </c>
      <c r="L19" s="28">
        <f t="shared" si="4"/>
        <v>203.33333333333334</v>
      </c>
      <c r="M19" s="32">
        <f t="shared" si="5"/>
        <v>8.3266639978645305</v>
      </c>
      <c r="N19" s="28">
        <f t="shared" si="6"/>
        <v>4.0950806546874743</v>
      </c>
      <c r="O19" s="28">
        <f t="shared" si="7"/>
        <v>203.33333333333334</v>
      </c>
    </row>
    <row r="20" spans="1:15" s="4" customFormat="1" ht="24" customHeight="1" x14ac:dyDescent="0.25">
      <c r="A20" s="20">
        <v>12</v>
      </c>
      <c r="B20" s="62" t="s">
        <v>41</v>
      </c>
      <c r="C20" s="27" t="s">
        <v>18</v>
      </c>
      <c r="D20" s="27">
        <v>4</v>
      </c>
      <c r="E20" s="28">
        <v>71</v>
      </c>
      <c r="F20" s="28">
        <f t="shared" si="0"/>
        <v>284</v>
      </c>
      <c r="G20" s="28">
        <v>75</v>
      </c>
      <c r="H20" s="28">
        <f t="shared" si="1"/>
        <v>300</v>
      </c>
      <c r="I20" s="28">
        <v>78.75</v>
      </c>
      <c r="J20" s="28">
        <f t="shared" si="2"/>
        <v>315</v>
      </c>
      <c r="K20" s="28">
        <f t="shared" si="3"/>
        <v>74.916666666666671</v>
      </c>
      <c r="L20" s="28">
        <f t="shared" si="4"/>
        <v>299.66666666666669</v>
      </c>
      <c r="M20" s="32">
        <f t="shared" si="5"/>
        <v>15.50268793897798</v>
      </c>
      <c r="N20" s="28">
        <f t="shared" si="6"/>
        <v>5.1733107694031073</v>
      </c>
      <c r="O20" s="28">
        <f t="shared" si="7"/>
        <v>299.66666666666669</v>
      </c>
    </row>
    <row r="21" spans="1:15" s="4" customFormat="1" ht="40.5" customHeight="1" x14ac:dyDescent="0.25">
      <c r="A21" s="20">
        <v>13</v>
      </c>
      <c r="B21" s="62" t="s">
        <v>42</v>
      </c>
      <c r="C21" s="27" t="s">
        <v>18</v>
      </c>
      <c r="D21" s="27">
        <v>18</v>
      </c>
      <c r="E21" s="28">
        <v>104</v>
      </c>
      <c r="F21" s="28">
        <f t="shared" si="0"/>
        <v>1872</v>
      </c>
      <c r="G21" s="28">
        <v>117</v>
      </c>
      <c r="H21" s="28">
        <f t="shared" si="1"/>
        <v>2106</v>
      </c>
      <c r="I21" s="28">
        <v>143.5</v>
      </c>
      <c r="J21" s="28">
        <f t="shared" si="2"/>
        <v>2583</v>
      </c>
      <c r="K21" s="28">
        <f t="shared" si="3"/>
        <v>121.5</v>
      </c>
      <c r="L21" s="28">
        <f t="shared" si="4"/>
        <v>2187</v>
      </c>
      <c r="M21" s="32">
        <f t="shared" si="5"/>
        <v>362.35479850555311</v>
      </c>
      <c r="N21" s="28">
        <f t="shared" si="6"/>
        <v>16.568577892343534</v>
      </c>
      <c r="O21" s="28">
        <f t="shared" si="7"/>
        <v>2187</v>
      </c>
    </row>
    <row r="22" spans="1:15" s="4" customFormat="1" ht="24" customHeight="1" x14ac:dyDescent="0.25">
      <c r="A22" s="20">
        <v>14</v>
      </c>
      <c r="B22" s="62" t="s">
        <v>43</v>
      </c>
      <c r="C22" s="27" t="s">
        <v>18</v>
      </c>
      <c r="D22" s="27">
        <v>10</v>
      </c>
      <c r="E22" s="28">
        <v>107</v>
      </c>
      <c r="F22" s="28">
        <f t="shared" si="0"/>
        <v>1070</v>
      </c>
      <c r="G22" s="28">
        <v>226</v>
      </c>
      <c r="H22" s="28">
        <f t="shared" si="1"/>
        <v>2260</v>
      </c>
      <c r="I22" s="28">
        <v>194</v>
      </c>
      <c r="J22" s="28">
        <f t="shared" si="2"/>
        <v>1940</v>
      </c>
      <c r="K22" s="28">
        <f t="shared" si="3"/>
        <v>175.66666666666666</v>
      </c>
      <c r="L22" s="28">
        <f t="shared" si="4"/>
        <v>1756.6666666666667</v>
      </c>
      <c r="M22" s="32">
        <f t="shared" si="5"/>
        <v>615.81923754729598</v>
      </c>
      <c r="N22" s="28">
        <f t="shared" si="6"/>
        <v>35.056123579542465</v>
      </c>
      <c r="O22" s="28">
        <f t="shared" si="7"/>
        <v>1756.6666666666667</v>
      </c>
    </row>
    <row r="23" spans="1:15" ht="15.75" x14ac:dyDescent="0.25">
      <c r="A23" s="21"/>
      <c r="B23" s="39" t="s">
        <v>10</v>
      </c>
      <c r="C23" s="23"/>
      <c r="D23" s="23"/>
      <c r="E23" s="24"/>
      <c r="F23" s="25">
        <f>SUM(F9:F22)</f>
        <v>158434</v>
      </c>
      <c r="G23" s="25"/>
      <c r="H23" s="25">
        <f>SUM(H9:H22)</f>
        <v>162540</v>
      </c>
      <c r="I23" s="25"/>
      <c r="J23" s="25">
        <f>SUM(J9:J22)</f>
        <v>174026</v>
      </c>
      <c r="K23" s="32"/>
      <c r="L23" s="33">
        <f>(F23+H23+J23)/3</f>
        <v>165000</v>
      </c>
      <c r="M23" s="32">
        <f t="shared" ref="M23" si="8">STDEV(F23,H23,J23)</f>
        <v>8081.8510256005093</v>
      </c>
      <c r="N23" s="28">
        <f t="shared" ref="N23" si="9">M23/L23*100</f>
        <v>4.8980915306669752</v>
      </c>
      <c r="O23" s="33">
        <f>L23</f>
        <v>165000</v>
      </c>
    </row>
    <row r="24" spans="1:15" ht="15.75" x14ac:dyDescent="0.25">
      <c r="B24" s="15"/>
      <c r="C24" s="16"/>
      <c r="D24" s="16"/>
      <c r="E24" s="17"/>
      <c r="F24" s="18"/>
      <c r="G24" s="17"/>
      <c r="H24" s="18"/>
      <c r="I24" s="17"/>
      <c r="J24" s="19"/>
    </row>
    <row r="25" spans="1:15" ht="15.75" x14ac:dyDescent="0.25">
      <c r="B25" s="51"/>
      <c r="C25" s="59"/>
      <c r="D25" s="59"/>
      <c r="E25" s="59"/>
      <c r="F25" s="59"/>
      <c r="G25" s="59"/>
      <c r="H25" s="59"/>
      <c r="I25" s="59"/>
      <c r="J25" s="59"/>
    </row>
    <row r="26" spans="1:15" ht="15.75" x14ac:dyDescent="0.25">
      <c r="B26" s="13"/>
      <c r="C26" s="14"/>
      <c r="D26" s="9"/>
      <c r="E26" s="10"/>
      <c r="F26" s="12"/>
      <c r="G26" s="10"/>
      <c r="H26" s="12"/>
      <c r="I26" s="10"/>
      <c r="J26" s="12"/>
      <c r="M26" s="38"/>
    </row>
    <row r="27" spans="1:15" ht="15.75" customHeight="1" x14ac:dyDescent="0.25">
      <c r="B27" s="40"/>
      <c r="C27" s="60"/>
      <c r="D27" s="60"/>
      <c r="E27" s="60"/>
      <c r="F27" s="60"/>
      <c r="G27" s="60"/>
      <c r="H27" s="60"/>
      <c r="I27" s="60"/>
      <c r="J27" s="60"/>
      <c r="M27" s="38"/>
    </row>
    <row r="28" spans="1:15" ht="15.75" x14ac:dyDescent="0.25">
      <c r="B28" s="51" t="s">
        <v>16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customHeight="1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5" ht="15.6" customHeight="1" x14ac:dyDescent="0.25">
      <c r="B30" s="40" t="s">
        <v>17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5" ht="15.75" x14ac:dyDescent="0.25">
      <c r="B31" s="53" t="s">
        <v>47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</sheetData>
  <mergeCells count="25">
    <mergeCell ref="B31:O31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25:J25"/>
    <mergeCell ref="B27:J27"/>
    <mergeCell ref="O4:O7"/>
    <mergeCell ref="B30:O30"/>
    <mergeCell ref="I5:J5"/>
    <mergeCell ref="M4:M7"/>
    <mergeCell ref="N4:N7"/>
    <mergeCell ref="I6:J6"/>
    <mergeCell ref="K4:K7"/>
    <mergeCell ref="L4:L7"/>
    <mergeCell ref="B28:O28"/>
    <mergeCell ref="B29:O29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5" t="s">
        <v>0</v>
      </c>
      <c r="B2" s="55" t="s">
        <v>3</v>
      </c>
      <c r="C2" s="45" t="s">
        <v>2</v>
      </c>
      <c r="D2" s="49"/>
      <c r="E2" s="49"/>
    </row>
    <row r="3" spans="1:5" ht="15.75" x14ac:dyDescent="0.25">
      <c r="A3" s="42"/>
      <c r="B3" s="56"/>
      <c r="C3" s="43"/>
      <c r="D3" s="41"/>
      <c r="E3" s="41"/>
    </row>
    <row r="4" spans="1:5" ht="15.75" customHeight="1" x14ac:dyDescent="0.25">
      <c r="A4" s="42"/>
      <c r="B4" s="56"/>
      <c r="C4" s="43"/>
      <c r="D4" s="61"/>
      <c r="E4" s="61"/>
    </row>
    <row r="5" spans="1:5" ht="15.75" x14ac:dyDescent="0.25">
      <c r="A5" s="42"/>
      <c r="B5" s="56"/>
      <c r="C5" s="44"/>
      <c r="D5" s="36" t="s">
        <v>4</v>
      </c>
      <c r="E5" s="36" t="s">
        <v>6</v>
      </c>
    </row>
    <row r="6" spans="1:5" ht="15.6" x14ac:dyDescent="0.3">
      <c r="A6" s="34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5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5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2021-10-19T07:45:25Z</dcterms:modified>
</cp:coreProperties>
</file>