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76" windowWidth="16608" windowHeight="9156"/>
  </bookViews>
  <sheets>
    <sheet name=" Приложение 1 " sheetId="4" r:id="rId1"/>
    <sheet name="Лист1" sheetId="5" r:id="rId2"/>
  </sheets>
  <definedNames>
    <definedName name="OLE_LINK1" localSheetId="0">' Приложение 1 '!#REF!</definedName>
  </definedNames>
  <calcPr calcId="145621"/>
</workbook>
</file>

<file path=xl/calcChain.xml><?xml version="1.0" encoding="utf-8"?>
<calcChain xmlns="http://schemas.openxmlformats.org/spreadsheetml/2006/main">
  <c r="J11" i="4" l="1"/>
  <c r="J12" i="4" s="1"/>
  <c r="O10" i="4" l="1"/>
  <c r="O11" i="4"/>
  <c r="N10" i="4"/>
  <c r="M10" i="4"/>
  <c r="M11" i="4"/>
  <c r="L10" i="4"/>
  <c r="L11" i="4"/>
  <c r="N11" i="4" s="1"/>
  <c r="K10" i="4"/>
  <c r="K11" i="4"/>
  <c r="J10" i="4"/>
  <c r="H10" i="4"/>
  <c r="H11" i="4"/>
  <c r="F11" i="4"/>
  <c r="F10" i="4"/>
  <c r="K9" i="4" l="1"/>
  <c r="J9" i="4"/>
  <c r="H9" i="4"/>
  <c r="H12" i="4" s="1"/>
  <c r="F9" i="4"/>
  <c r="M9" i="4" l="1"/>
  <c r="F12" i="4"/>
  <c r="L9" i="4"/>
  <c r="O9" i="4" s="1"/>
  <c r="N9" i="4" l="1"/>
  <c r="L12" i="4" l="1"/>
  <c r="M12" i="4" l="1"/>
  <c r="O12" i="4"/>
  <c r="N12" i="4" l="1"/>
</calcChain>
</file>

<file path=xl/sharedStrings.xml><?xml version="1.0" encoding="utf-8"?>
<sst xmlns="http://schemas.openxmlformats.org/spreadsheetml/2006/main" count="73" uniqueCount="68">
  <si>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</si>
  <si>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</si>
  <si>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</si>
  <si>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</si>
  <si>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</si>
  <si>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</si>
  <si>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</si>
  <si>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</si>
  <si>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</si>
  <si>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</si>
  <si>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</si>
  <si>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Быстросъем для поливочных шланговв ассортименте</t>
  </si>
  <si>
    <t>Гвозди строительные 100*4,0</t>
  </si>
  <si>
    <t>Гвозди строительные 20х2</t>
  </si>
  <si>
    <t>Гвозди строительные 50х2</t>
  </si>
  <si>
    <t>Грабли веерные пластик с черенком</t>
  </si>
  <si>
    <t>Грабли садовые</t>
  </si>
  <si>
    <t>Зубило</t>
  </si>
  <si>
    <t>Инструмент для рыхления почвы из 5 предметов</t>
  </si>
  <si>
    <t>Кисть малярная 70мм</t>
  </si>
  <si>
    <t>Клей монтажный бесцветный 310мл для изделий из пенополиуретана, древесины и ее производных, металла, стекла, твердых пластиков (ПВХ, АБС, поликарбоната, полиолефины)</t>
  </si>
  <si>
    <t>Круг отрезн 115</t>
  </si>
  <si>
    <t>Круг отрезн 230</t>
  </si>
  <si>
    <t>Лейка садовая</t>
  </si>
  <si>
    <t>Лопата для уборки снега</t>
  </si>
  <si>
    <t>Лопата для уборки снега пластик</t>
  </si>
  <si>
    <t>Метла уличная,из прочного полипропилена и оснащена промежуточной армирующей планкой, деревянным черенком</t>
  </si>
  <si>
    <t>Противошумные наушники</t>
  </si>
  <si>
    <t>Набор бит для шуруповерта (3-5 предм.)</t>
  </si>
  <si>
    <t>Набор ключей слесарн.(8-36)</t>
  </si>
  <si>
    <t>Набор сверел по дереву (8-10шт)</t>
  </si>
  <si>
    <t>Набор сверел по металлу (8-10шт)</t>
  </si>
  <si>
    <t>Набор слес. Инстр. (плоскогуб., бокор.,длиногуб., ключ разв.,молоток,отвертки, тестер нож техн., рулетка.)</t>
  </si>
  <si>
    <t>Ножовка по дереву 400мм</t>
  </si>
  <si>
    <t>Пистолет для монтажного клея (герметика)</t>
  </si>
  <si>
    <t>Пистолет поливочный быстросъемный</t>
  </si>
  <si>
    <t>Разбрызгиватель от 160мкв</t>
  </si>
  <si>
    <t>Рубанок</t>
  </si>
  <si>
    <t>Рулетка 5м</t>
  </si>
  <si>
    <t>Савок посадочный, цветковый 8 см-10см</t>
  </si>
  <si>
    <t>Секатор садовый</t>
  </si>
  <si>
    <t>Стремянка 1,5 м, материал- алюминий, грузоподьемность 150 к</t>
  </si>
  <si>
    <t>Саморезы по дереву 30мм</t>
  </si>
  <si>
    <t>Саморезы по дереву 50мм</t>
  </si>
  <si>
    <t>Саморезы по дереву 70мм</t>
  </si>
  <si>
    <t>Саморезы по дереву 20мм</t>
  </si>
  <si>
    <t>Тачка садовая , 2-х колесная, Грузоподъемность, 100 кг, Тип оси колеса: подшипник</t>
  </si>
  <si>
    <t>Топор</t>
  </si>
  <si>
    <t>Тяпка садовая посадочная</t>
  </si>
  <si>
    <t>Шланг для полива  армированный. 3/4 дюйма, 50метров, 4-х слойный.</t>
  </si>
  <si>
    <t>Щиток защитный для лица (сетка)</t>
  </si>
  <si>
    <t>Скоба д/степлера меб. 14мм (1000 шт) торговая марка отсутствует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</si>
  <si>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</si>
  <si>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</si>
  <si>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</si>
  <si>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</si>
  <si>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</si>
  <si>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</si>
  <si>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</si>
  <si>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услуга</t>
  </si>
  <si>
    <t>Заказчиком принято решение  объявить запрос котировок по начальной (максимальной) цене  договора 939 146 ,00 руб.</t>
  </si>
  <si>
    <t>Оказание услуг по созданию временной экспозиции "Пейзаж" (к 160-летию А.П.Чехова и И.И. Левитана)</t>
  </si>
  <si>
    <t xml:space="preserve">Разработка дизайн-проекта экспозиции
 - Разработка общего объемно-пространственного  и архитектурного решения экспозиции.
 - Разработка предварительного планировочного решения экспозиции
 - Разработка дизайн-проекта (пакет документов в соответствии с ТЗ)
</t>
  </si>
  <si>
    <t>Изготовление и монтаж индивидуальных выставочных конструкций и монтаж экспозиции согласно технического задания</t>
  </si>
  <si>
    <t>Создание и монтаж мультимедийного выставочного комплекса «Пейзаж: тексты и картины» согласно технмческого задания</t>
  </si>
  <si>
    <r>
      <t xml:space="preserve">Предложение 1                            </t>
    </r>
    <r>
      <rPr>
        <sz val="12"/>
        <rFont val="Times New Roman"/>
        <family val="1"/>
        <charset val="204"/>
      </rPr>
      <t>Вх. № 266 от 13.10.2020</t>
    </r>
  </si>
  <si>
    <r>
      <t xml:space="preserve">Предложение 2                            </t>
    </r>
    <r>
      <rPr>
        <sz val="12"/>
        <rFont val="Times New Roman"/>
        <family val="1"/>
        <charset val="204"/>
      </rPr>
      <t>Вх. № 267 от 13.10.2020</t>
    </r>
  </si>
  <si>
    <r>
      <t xml:space="preserve">Предложение 3                                </t>
    </r>
    <r>
      <rPr>
        <sz val="12"/>
        <rFont val="Times New Roman"/>
        <family val="1"/>
        <charset val="204"/>
      </rPr>
      <t>Вх. № 268 от 13.10.2020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</si>
</sst>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5" fillId="0" borderId="5" xfId="0" applyFont="1" applyBorder="1"/>
    <xf numFmtId="0" fontId="15" fillId="0" borderId="5" xfId="0" applyFont="1" applyBorder="1" applyAlignment="1">
      <alignment horizontal="right"/>
    </xf>
    <xf numFmtId="4" fontId="15" fillId="0" borderId="5" xfId="0" applyNumberFormat="1" applyFont="1" applyBorder="1" applyAlignment="1">
      <alignment horizontal="right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/>
    </xf>
    <xf numFmtId="4" fontId="13" fillId="0" borderId="5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3"/>
  <sheetViews>
    <sheetView tabSelected="1" topLeftCell="C7" zoomScale="85" zoomScaleNormal="85" workbookViewId="0">
      <selection activeCell="M11" sqref="M11"/>
    </sheetView>
  </sheetViews>
  <sheetFormatPr defaultRowHeight="14.4" x14ac:dyDescent="0.3"/>
  <cols>
    <col min="1" max="1" width="6.33203125" customWidth="1"/>
    <col min="2" max="2" width="49.33203125" style="7" customWidth="1"/>
    <col min="3" max="3" width="9.6640625" style="10" customWidth="1"/>
    <col min="4" max="4" width="10.109375" style="10" customWidth="1"/>
    <col min="5" max="5" width="13.6640625" style="10" customWidth="1"/>
    <col min="6" max="6" width="15.5546875" style="10" customWidth="1"/>
    <col min="7" max="7" width="14.6640625" style="10" customWidth="1"/>
    <col min="8" max="8" width="20.33203125" style="10" customWidth="1"/>
    <col min="9" max="9" width="18.109375" style="10" customWidth="1"/>
    <col min="10" max="10" width="15.5546875" style="10" customWidth="1"/>
    <col min="11" max="11" width="17" customWidth="1"/>
    <col min="12" max="12" width="13.6640625" customWidth="1"/>
    <col min="13" max="13" width="16.44140625" customWidth="1"/>
    <col min="14" max="14" width="12" customWidth="1"/>
    <col min="15" max="15" width="13.6640625" customWidth="1"/>
  </cols>
  <sheetData>
    <row r="1" spans="1:16379" ht="24.6" customHeight="1" x14ac:dyDescent="0.25">
      <c r="A1" s="37" t="s">
        <v>9</v>
      </c>
      <c r="B1" s="37"/>
      <c r="C1" s="37"/>
      <c r="D1" s="37"/>
      <c r="E1" s="37"/>
      <c r="F1" s="37"/>
      <c r="G1" s="37"/>
      <c r="H1" s="37"/>
      <c r="I1" s="37"/>
      <c r="J1" s="37"/>
    </row>
    <row r="2" spans="1:16379" ht="69" customHeight="1" x14ac:dyDescent="0.35">
      <c r="A2" s="2"/>
      <c r="B2" s="45" t="s">
        <v>61</v>
      </c>
      <c r="C2" s="45"/>
      <c r="D2" s="45"/>
      <c r="E2" s="45"/>
      <c r="F2" s="45"/>
      <c r="G2" s="45"/>
      <c r="H2" s="45"/>
      <c r="I2" s="45"/>
      <c r="J2" s="4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3">
      <c r="A3" s="3"/>
      <c r="B3" s="46" t="s">
        <v>7</v>
      </c>
      <c r="C3" s="46"/>
      <c r="D3" s="46"/>
      <c r="E3" s="46"/>
      <c r="F3" s="46"/>
      <c r="G3" s="46"/>
      <c r="H3" s="46"/>
      <c r="I3" s="46"/>
      <c r="J3" s="46"/>
    </row>
    <row r="4" spans="1:16379" s="1" customFormat="1" ht="20.399999999999999" customHeight="1" x14ac:dyDescent="0.2">
      <c r="A4" s="38" t="s">
        <v>5</v>
      </c>
      <c r="B4" s="38" t="s">
        <v>0</v>
      </c>
      <c r="C4" s="41" t="s">
        <v>3</v>
      </c>
      <c r="D4" s="38" t="s">
        <v>2</v>
      </c>
      <c r="E4" s="39" t="s">
        <v>1</v>
      </c>
      <c r="F4" s="39"/>
      <c r="G4" s="39"/>
      <c r="H4" s="39"/>
      <c r="I4" s="39"/>
      <c r="J4" s="39"/>
      <c r="K4" s="38" t="s">
        <v>52</v>
      </c>
      <c r="L4" s="38" t="s">
        <v>53</v>
      </c>
      <c r="M4" s="40" t="s">
        <v>54</v>
      </c>
      <c r="N4" s="38" t="s">
        <v>55</v>
      </c>
      <c r="O4" s="39" t="s">
        <v>56</v>
      </c>
    </row>
    <row r="5" spans="1:16379" s="1" customFormat="1" ht="19.2" customHeight="1" x14ac:dyDescent="0.3">
      <c r="A5" s="39"/>
      <c r="B5" s="40"/>
      <c r="C5" s="42"/>
      <c r="D5" s="43"/>
      <c r="E5" s="47">
        <v>1</v>
      </c>
      <c r="F5" s="47"/>
      <c r="G5" s="47">
        <v>2</v>
      </c>
      <c r="H5" s="47"/>
      <c r="I5" s="47">
        <v>3</v>
      </c>
      <c r="J5" s="47"/>
      <c r="K5" s="39"/>
      <c r="L5" s="39"/>
      <c r="M5" s="43"/>
      <c r="N5" s="53"/>
      <c r="O5" s="39"/>
    </row>
    <row r="6" spans="1:16379" s="1" customFormat="1" ht="31.2" customHeight="1" x14ac:dyDescent="0.3">
      <c r="A6" s="39"/>
      <c r="B6" s="40"/>
      <c r="C6" s="42"/>
      <c r="D6" s="43"/>
      <c r="E6" s="48" t="s">
        <v>65</v>
      </c>
      <c r="F6" s="48"/>
      <c r="G6" s="48" t="s">
        <v>66</v>
      </c>
      <c r="H6" s="48"/>
      <c r="I6" s="48" t="s">
        <v>67</v>
      </c>
      <c r="J6" s="48"/>
      <c r="K6" s="39"/>
      <c r="L6" s="39"/>
      <c r="M6" s="43"/>
      <c r="N6" s="53"/>
      <c r="O6" s="39"/>
    </row>
    <row r="7" spans="1:16379" s="1" customFormat="1" ht="29.25" customHeight="1" x14ac:dyDescent="0.2">
      <c r="A7" s="39"/>
      <c r="B7" s="40"/>
      <c r="C7" s="42"/>
      <c r="D7" s="44"/>
      <c r="E7" s="6" t="s">
        <v>4</v>
      </c>
      <c r="F7" s="6" t="s">
        <v>6</v>
      </c>
      <c r="G7" s="6" t="s">
        <v>8</v>
      </c>
      <c r="H7" s="6" t="s">
        <v>6</v>
      </c>
      <c r="I7" s="6" t="s">
        <v>4</v>
      </c>
      <c r="J7" s="6" t="s">
        <v>6</v>
      </c>
      <c r="K7" s="54"/>
      <c r="L7" s="54"/>
      <c r="M7" s="44"/>
      <c r="N7" s="53"/>
      <c r="O7" s="39"/>
    </row>
    <row r="8" spans="1:16379" s="4" customFormat="1" ht="18" customHeight="1" x14ac:dyDescent="0.25">
      <c r="A8" s="5">
        <v>1</v>
      </c>
      <c r="B8" s="33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30">
        <v>13</v>
      </c>
      <c r="N8" s="29">
        <v>14</v>
      </c>
      <c r="O8" s="29">
        <v>15</v>
      </c>
    </row>
    <row r="9" spans="1:16379" s="4" customFormat="1" ht="127.5" customHeight="1" x14ac:dyDescent="0.3">
      <c r="A9" s="35">
        <v>1</v>
      </c>
      <c r="B9" s="34" t="s">
        <v>62</v>
      </c>
      <c r="C9" s="24" t="s">
        <v>59</v>
      </c>
      <c r="D9" s="24">
        <v>1</v>
      </c>
      <c r="E9" s="25">
        <v>150000</v>
      </c>
      <c r="F9" s="25">
        <f t="shared" ref="F9:F10" si="0">D9*E9</f>
        <v>150000</v>
      </c>
      <c r="G9" s="25">
        <v>150019</v>
      </c>
      <c r="H9" s="25">
        <f t="shared" ref="H9:H11" si="1">D9*G9</f>
        <v>150019</v>
      </c>
      <c r="I9" s="25">
        <v>150119</v>
      </c>
      <c r="J9" s="25">
        <f t="shared" ref="J9:J11" si="2">D9*I9</f>
        <v>150119</v>
      </c>
      <c r="K9" s="25">
        <f t="shared" ref="K9:K11" si="3">(E9+G9+I9)/3</f>
        <v>150046</v>
      </c>
      <c r="L9" s="25">
        <f t="shared" ref="L9:L11" si="4">(F9+H9+J9)/3</f>
        <v>150046</v>
      </c>
      <c r="M9" s="25">
        <f t="shared" ref="M9:M11" si="5">STDEV(F9,H9,J9)</f>
        <v>63.929648833698437</v>
      </c>
      <c r="N9" s="25">
        <f t="shared" ref="N9:N11" si="6">SUM(M9)/L9*100</f>
        <v>4.2606699834516371E-2</v>
      </c>
      <c r="O9" s="25">
        <f t="shared" ref="O9:O11" si="7">L9</f>
        <v>150046</v>
      </c>
    </row>
    <row r="10" spans="1:16379" s="4" customFormat="1" ht="127.5" customHeight="1" x14ac:dyDescent="0.3">
      <c r="A10" s="35"/>
      <c r="B10" s="34" t="s">
        <v>63</v>
      </c>
      <c r="C10" s="24" t="s">
        <v>59</v>
      </c>
      <c r="D10" s="24">
        <v>1</v>
      </c>
      <c r="E10" s="25">
        <v>549000</v>
      </c>
      <c r="F10" s="25">
        <f t="shared" si="0"/>
        <v>549000</v>
      </c>
      <c r="G10" s="25">
        <v>549000</v>
      </c>
      <c r="H10" s="25">
        <f t="shared" si="1"/>
        <v>549000</v>
      </c>
      <c r="I10" s="25">
        <v>549000</v>
      </c>
      <c r="J10" s="25">
        <f t="shared" si="2"/>
        <v>549000</v>
      </c>
      <c r="K10" s="25">
        <f t="shared" si="3"/>
        <v>549000</v>
      </c>
      <c r="L10" s="25">
        <f t="shared" si="4"/>
        <v>549000</v>
      </c>
      <c r="M10" s="25">
        <f t="shared" si="5"/>
        <v>0</v>
      </c>
      <c r="N10" s="25">
        <f t="shared" si="6"/>
        <v>0</v>
      </c>
      <c r="O10" s="25">
        <f t="shared" si="7"/>
        <v>549000</v>
      </c>
    </row>
    <row r="11" spans="1:16379" s="4" customFormat="1" ht="127.5" customHeight="1" x14ac:dyDescent="0.3">
      <c r="A11" s="35"/>
      <c r="B11" s="34" t="s">
        <v>64</v>
      </c>
      <c r="C11" s="24" t="s">
        <v>59</v>
      </c>
      <c r="D11" s="24">
        <v>1</v>
      </c>
      <c r="E11" s="25">
        <v>240000</v>
      </c>
      <c r="F11" s="25">
        <f>D11*E11</f>
        <v>240000</v>
      </c>
      <c r="G11" s="25">
        <v>240000</v>
      </c>
      <c r="H11" s="25">
        <f t="shared" si="1"/>
        <v>240000</v>
      </c>
      <c r="I11" s="25">
        <v>240300</v>
      </c>
      <c r="J11" s="25">
        <f>D11*I11</f>
        <v>240300</v>
      </c>
      <c r="K11" s="25">
        <f t="shared" si="3"/>
        <v>240100</v>
      </c>
      <c r="L11" s="25">
        <f t="shared" si="4"/>
        <v>240100</v>
      </c>
      <c r="M11" s="25">
        <f t="shared" si="5"/>
        <v>173.20508075688772</v>
      </c>
      <c r="N11" s="25">
        <f t="shared" si="6"/>
        <v>7.2138725846267265E-2</v>
      </c>
      <c r="O11" s="25">
        <f t="shared" si="7"/>
        <v>240100</v>
      </c>
    </row>
    <row r="12" spans="1:16379" s="4" customFormat="1" ht="26.25" customHeight="1" x14ac:dyDescent="0.3">
      <c r="A12" s="31"/>
      <c r="B12" s="32" t="s">
        <v>10</v>
      </c>
      <c r="C12" s="19"/>
      <c r="D12" s="19"/>
      <c r="E12" s="20"/>
      <c r="F12" s="21">
        <f>SUM(F9:F11)</f>
        <v>939000</v>
      </c>
      <c r="G12" s="21"/>
      <c r="H12" s="21">
        <f>SUM(H9:H11)</f>
        <v>939019</v>
      </c>
      <c r="I12" s="21"/>
      <c r="J12" s="21">
        <f>SUM(J9:J11)</f>
        <v>939419</v>
      </c>
      <c r="K12" s="27"/>
      <c r="L12" s="28">
        <f>(F12+H12+J12)/3</f>
        <v>939146</v>
      </c>
      <c r="M12" s="28">
        <f>STDEV(F12,H12,J12)</f>
        <v>236.61572221642416</v>
      </c>
      <c r="N12" s="28">
        <f>SUM(M12)/L12*100</f>
        <v>2.5194775063347354E-2</v>
      </c>
      <c r="O12" s="28">
        <f t="shared" ref="O12" si="8">L12</f>
        <v>939146</v>
      </c>
    </row>
    <row r="13" spans="1:16379" s="4" customFormat="1" ht="26.25" customHeight="1" x14ac:dyDescent="0.25">
      <c r="A13"/>
      <c r="B13" s="14"/>
      <c r="C13" s="15"/>
      <c r="D13" s="15"/>
      <c r="E13" s="16"/>
      <c r="F13" s="17"/>
      <c r="G13" s="16"/>
      <c r="H13" s="17"/>
      <c r="I13" s="16"/>
      <c r="J13" s="18"/>
      <c r="K13"/>
      <c r="L13"/>
      <c r="M13"/>
      <c r="N13"/>
      <c r="O13"/>
    </row>
    <row r="14" spans="1:16379" s="4" customFormat="1" ht="26.25" customHeight="1" x14ac:dyDescent="0.25">
      <c r="A14"/>
      <c r="B14" s="49"/>
      <c r="C14" s="50"/>
      <c r="D14" s="50"/>
      <c r="E14" s="50"/>
      <c r="F14" s="50"/>
      <c r="G14" s="50"/>
      <c r="H14" s="50"/>
      <c r="I14" s="50"/>
      <c r="J14" s="50"/>
      <c r="K14"/>
      <c r="L14"/>
      <c r="M14"/>
      <c r="N14"/>
      <c r="O14"/>
    </row>
    <row r="15" spans="1:16379" s="4" customFormat="1" ht="26.25" customHeight="1" x14ac:dyDescent="0.3">
      <c r="A15"/>
      <c r="B15" s="12"/>
      <c r="C15" s="13"/>
      <c r="D15" s="8"/>
      <c r="E15" s="9"/>
      <c r="F15" s="11"/>
      <c r="G15" s="9"/>
      <c r="H15" s="11"/>
      <c r="I15" s="9"/>
      <c r="J15" s="11"/>
      <c r="K15"/>
      <c r="L15"/>
      <c r="M15"/>
      <c r="N15"/>
      <c r="O15"/>
    </row>
    <row r="16" spans="1:16379" ht="15.6" x14ac:dyDescent="0.3">
      <c r="B16" s="51"/>
      <c r="C16" s="52"/>
      <c r="D16" s="52"/>
      <c r="E16" s="52"/>
      <c r="F16" s="52"/>
      <c r="G16" s="52"/>
      <c r="H16" s="52"/>
      <c r="I16" s="52"/>
      <c r="J16" s="52"/>
    </row>
    <row r="17" spans="2:15" ht="15.6" x14ac:dyDescent="0.3">
      <c r="B17" s="49" t="s">
        <v>57</v>
      </c>
      <c r="C17" s="50"/>
      <c r="D17" s="50"/>
      <c r="E17" s="50"/>
      <c r="F17" s="50"/>
      <c r="G17" s="50"/>
      <c r="H17" s="50"/>
      <c r="I17" s="50"/>
      <c r="J17" s="50"/>
      <c r="K17" s="26"/>
      <c r="L17" s="9"/>
      <c r="M17" s="9"/>
      <c r="N17" s="9"/>
      <c r="O17" s="11"/>
    </row>
    <row r="18" spans="2:15" ht="15.6" x14ac:dyDescent="0.3">
      <c r="B18" s="12"/>
      <c r="C18" s="13"/>
      <c r="D18" s="8"/>
      <c r="E18" s="9"/>
      <c r="F18" s="11"/>
      <c r="G18" s="9"/>
      <c r="H18" s="11"/>
      <c r="I18" s="9"/>
      <c r="J18" s="11"/>
      <c r="K18" s="26"/>
      <c r="L18" s="9"/>
      <c r="M18" s="9"/>
      <c r="N18" s="9"/>
      <c r="O18" s="11"/>
    </row>
    <row r="19" spans="2:15" ht="15.6" x14ac:dyDescent="0.3">
      <c r="B19" s="51" t="s">
        <v>58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0" spans="2:15" ht="15.6" x14ac:dyDescent="0.3">
      <c r="B20" s="36" t="s">
        <v>60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2:15" ht="15.75" customHeight="1" x14ac:dyDescent="0.3"/>
    <row r="23" spans="2:15" ht="15.75" customHeight="1" x14ac:dyDescent="0.3"/>
  </sheetData>
  <mergeCells count="24">
    <mergeCell ref="O4:O7"/>
    <mergeCell ref="B19:O19"/>
    <mergeCell ref="I5:J5"/>
    <mergeCell ref="M4:M7"/>
    <mergeCell ref="N4:N7"/>
    <mergeCell ref="I6:J6"/>
    <mergeCell ref="K4:K7"/>
    <mergeCell ref="L4:L7"/>
    <mergeCell ref="B20:O20"/>
    <mergeCell ref="A1:J1"/>
    <mergeCell ref="A4:A7"/>
    <mergeCell ref="B4:B7"/>
    <mergeCell ref="C4:C7"/>
    <mergeCell ref="D4:D7"/>
    <mergeCell ref="B2:J2"/>
    <mergeCell ref="B3:J3"/>
    <mergeCell ref="E5:F5"/>
    <mergeCell ref="E6:F6"/>
    <mergeCell ref="E4:J4"/>
    <mergeCell ref="G5:H5"/>
    <mergeCell ref="G6:H6"/>
    <mergeCell ref="B14:J14"/>
    <mergeCell ref="B16:J16"/>
    <mergeCell ref="B17:J17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E41"/>
  <sheetViews>
    <sheetView workbookViewId="0">
      <selection activeCell="E1" sqref="E1:E41"/>
    </sheetView>
  </sheetViews>
  <sheetFormatPr defaultRowHeight="14.4" x14ac:dyDescent="0.3"/>
  <cols>
    <col min="5" max="5" width="74.88671875" customWidth="1"/>
  </cols>
  <sheetData>
    <row r="1" spans="5:5" ht="32.25" customHeight="1" thickBot="1" x14ac:dyDescent="0.35">
      <c r="E1" s="22" t="s">
        <v>11</v>
      </c>
    </row>
    <row r="2" spans="5:5" ht="15" thickBot="1" x14ac:dyDescent="0.35">
      <c r="E2" s="23" t="s">
        <v>12</v>
      </c>
    </row>
    <row r="3" spans="5:5" ht="15" thickBot="1" x14ac:dyDescent="0.35">
      <c r="E3" s="23" t="s">
        <v>13</v>
      </c>
    </row>
    <row r="4" spans="5:5" ht="15" thickBot="1" x14ac:dyDescent="0.35">
      <c r="E4" s="23" t="s">
        <v>14</v>
      </c>
    </row>
    <row r="5" spans="5:5" ht="15" thickBot="1" x14ac:dyDescent="0.35">
      <c r="E5" s="23" t="s">
        <v>15</v>
      </c>
    </row>
    <row r="6" spans="5:5" ht="15" thickBot="1" x14ac:dyDescent="0.35">
      <c r="E6" s="23" t="s">
        <v>16</v>
      </c>
    </row>
    <row r="7" spans="5:5" ht="15" thickBot="1" x14ac:dyDescent="0.35">
      <c r="E7" s="23" t="s">
        <v>17</v>
      </c>
    </row>
    <row r="8" spans="5:5" ht="15" thickBot="1" x14ac:dyDescent="0.35">
      <c r="E8" s="23" t="s">
        <v>18</v>
      </c>
    </row>
    <row r="9" spans="5:5" ht="15" thickBot="1" x14ac:dyDescent="0.35">
      <c r="E9" s="23" t="s">
        <v>19</v>
      </c>
    </row>
    <row r="10" spans="5:5" ht="57" customHeight="1" thickBot="1" x14ac:dyDescent="0.35">
      <c r="E10" s="23" t="s">
        <v>20</v>
      </c>
    </row>
    <row r="11" spans="5:5" ht="15" thickBot="1" x14ac:dyDescent="0.35">
      <c r="E11" s="23" t="s">
        <v>21</v>
      </c>
    </row>
    <row r="12" spans="5:5" ht="15" thickBot="1" x14ac:dyDescent="0.35">
      <c r="E12" s="23" t="s">
        <v>22</v>
      </c>
    </row>
    <row r="13" spans="5:5" ht="15" thickBot="1" x14ac:dyDescent="0.35">
      <c r="E13" s="23" t="s">
        <v>23</v>
      </c>
    </row>
    <row r="14" spans="5:5" ht="15" thickBot="1" x14ac:dyDescent="0.35">
      <c r="E14" s="23" t="s">
        <v>24</v>
      </c>
    </row>
    <row r="15" spans="5:5" ht="15" thickBot="1" x14ac:dyDescent="0.35">
      <c r="E15" s="23" t="s">
        <v>25</v>
      </c>
    </row>
    <row r="16" spans="5:5" ht="29.4" thickBot="1" x14ac:dyDescent="0.35">
      <c r="E16" s="23" t="s">
        <v>26</v>
      </c>
    </row>
    <row r="17" spans="5:5" ht="15" thickBot="1" x14ac:dyDescent="0.35">
      <c r="E17" s="23" t="s">
        <v>27</v>
      </c>
    </row>
    <row r="18" spans="5:5" ht="15" thickBot="1" x14ac:dyDescent="0.35">
      <c r="E18" s="23" t="s">
        <v>28</v>
      </c>
    </row>
    <row r="19" spans="5:5" ht="15" thickBot="1" x14ac:dyDescent="0.35">
      <c r="E19" s="23" t="s">
        <v>29</v>
      </c>
    </row>
    <row r="20" spans="5:5" ht="15" thickBot="1" x14ac:dyDescent="0.35">
      <c r="E20" s="23" t="s">
        <v>30</v>
      </c>
    </row>
    <row r="21" spans="5:5" ht="15" thickBot="1" x14ac:dyDescent="0.35">
      <c r="E21" s="23" t="s">
        <v>31</v>
      </c>
    </row>
    <row r="22" spans="5:5" ht="29.4" thickBot="1" x14ac:dyDescent="0.35">
      <c r="E22" s="23" t="s">
        <v>32</v>
      </c>
    </row>
    <row r="23" spans="5:5" ht="15" thickBot="1" x14ac:dyDescent="0.35">
      <c r="E23" s="23" t="s">
        <v>33</v>
      </c>
    </row>
    <row r="24" spans="5:5" ht="15" thickBot="1" x14ac:dyDescent="0.35">
      <c r="E24" s="23" t="s">
        <v>34</v>
      </c>
    </row>
    <row r="25" spans="5:5" ht="15" thickBot="1" x14ac:dyDescent="0.35">
      <c r="E25" s="23" t="s">
        <v>35</v>
      </c>
    </row>
    <row r="26" spans="5:5" ht="15" thickBot="1" x14ac:dyDescent="0.35">
      <c r="E26" s="23" t="s">
        <v>36</v>
      </c>
    </row>
    <row r="27" spans="5:5" ht="15" thickBot="1" x14ac:dyDescent="0.35">
      <c r="E27" s="23" t="s">
        <v>37</v>
      </c>
    </row>
    <row r="28" spans="5:5" ht="15" thickBot="1" x14ac:dyDescent="0.35">
      <c r="E28" s="23" t="s">
        <v>38</v>
      </c>
    </row>
    <row r="29" spans="5:5" ht="15" thickBot="1" x14ac:dyDescent="0.35">
      <c r="E29" s="23" t="s">
        <v>39</v>
      </c>
    </row>
    <row r="30" spans="5:5" ht="15" thickBot="1" x14ac:dyDescent="0.35">
      <c r="E30" s="23" t="s">
        <v>40</v>
      </c>
    </row>
    <row r="31" spans="5:5" ht="15" thickBot="1" x14ac:dyDescent="0.35">
      <c r="E31" s="23" t="s">
        <v>41</v>
      </c>
    </row>
    <row r="32" spans="5:5" ht="15" thickBot="1" x14ac:dyDescent="0.35">
      <c r="E32" s="23" t="s">
        <v>42</v>
      </c>
    </row>
    <row r="33" spans="5:5" ht="15" thickBot="1" x14ac:dyDescent="0.35">
      <c r="E33" s="23" t="s">
        <v>43</v>
      </c>
    </row>
    <row r="34" spans="5:5" ht="15" thickBot="1" x14ac:dyDescent="0.35">
      <c r="E34" s="23" t="s">
        <v>44</v>
      </c>
    </row>
    <row r="35" spans="5:5" ht="15" thickBot="1" x14ac:dyDescent="0.35">
      <c r="E35" s="23" t="s">
        <v>45</v>
      </c>
    </row>
    <row r="36" spans="5:5" ht="29.4" thickBot="1" x14ac:dyDescent="0.35">
      <c r="E36" s="23" t="s">
        <v>46</v>
      </c>
    </row>
    <row r="37" spans="5:5" ht="15" thickBot="1" x14ac:dyDescent="0.35">
      <c r="E37" s="23" t="s">
        <v>47</v>
      </c>
    </row>
    <row r="38" spans="5:5" ht="15" thickBot="1" x14ac:dyDescent="0.35">
      <c r="E38" s="23" t="s">
        <v>48</v>
      </c>
    </row>
    <row r="39" spans="5:5" ht="15" thickBot="1" x14ac:dyDescent="0.35">
      <c r="E39" s="23" t="s">
        <v>49</v>
      </c>
    </row>
    <row r="40" spans="5:5" ht="15" thickBot="1" x14ac:dyDescent="0.35">
      <c r="E40" s="23" t="s">
        <v>50</v>
      </c>
    </row>
    <row r="41" spans="5:5" ht="15" thickBot="1" x14ac:dyDescent="0.35">
      <c r="E41" s="23" t="s">
        <v>51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VECO</cp:lastModifiedBy>
  <cp:lastPrinted>2017-10-12T08:00:46Z</cp:lastPrinted>
  <dcterms:created xsi:type="dcterms:W3CDTF">2016-05-23T09:46:23Z</dcterms:created>
  <dcterms:modified xsi:type="dcterms:W3CDTF">2020-10-20T09:55:53Z</dcterms:modified>
</cp:coreProperties>
</file>