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<sst xmlns="http://schemas.openxmlformats.org/spreadsheetml/2006/main" count="29" uniqueCount="24">
  <si>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</si>
  <si>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</si>
  <si>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</si>
  <si>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</si>
  <si>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</si>
  <si>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</si>
  <si>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</si>
  <si>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</si>
  <si>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</si>
  <si>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</si>
  <si>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</si>
  <si>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</si>
  <si>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</si>
  <si>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</si>
  <si>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</si>
  <si>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горюче-смазочных материалов</t>
  </si>
  <si>
    <t>Бензин АИ-92-К5</t>
  </si>
  <si>
    <t>л</t>
  </si>
  <si>
    <t>Дизтопливо ДТ-Е-К5</t>
  </si>
  <si>
    <t>* в соответствии с Приложением к Положению о закупках товаров, работ, услуг государственного автономного учреждения здравоохранения Московской области «Дубненская городская больница» (общедоступная информация о ценах товаров, работ, услуг, которая может быть использована для целей определения НМЦД, а именно информация о ценах товаров, работ, услуг, содержащаяся в Договорах, которые исполнены и по которым не взыскивались неустойки (щтрафы, пени)</t>
  </si>
  <si>
    <t>Источник 1
 КП № б/н от 14.03.2023</t>
  </si>
  <si>
    <t xml:space="preserve">Источник 2*
Договор № 132267
от «27» июня 2022 года
(Реестровый номер ЕИС 55010036291220001260000)
</t>
  </si>
  <si>
    <t xml:space="preserve">Источник 3*
Договор № 132299
от «06» сентября 2022 года
(Реестровый номер ЕИС 55010036291220001700000)
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</si>
  <si>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2 381 480,00 рублей </t>
    </r>
    <r>
      <rPr>
        <sz val="12"/>
        <rFont val="Times New Roman"/>
        <family val="1"/>
        <charset val="204"/>
      </rPr>
      <t>(Два миллиона триста восемьдесят одна тысяча четыреста восемьдесят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</si>
</sst>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3" fillId="9" borderId="0" xfId="0" applyNumberFormat="1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right" vertical="center" wrapText="1"/>
    </xf>
    <xf numFmtId="0" fontId="23" fillId="9" borderId="0" xfId="0" applyFont="1" applyFill="1" applyBorder="1" applyAlignment="1">
      <alignment horizontal="center" vertical="center" wrapText="1"/>
    </xf>
    <xf numFmtId="3" fontId="23" fillId="9" borderId="0" xfId="0" applyNumberFormat="1" applyFont="1" applyFill="1" applyBorder="1" applyAlignment="1">
      <alignment horizontal="center" vertical="center" wrapText="1"/>
    </xf>
    <xf numFmtId="4" fontId="23" fillId="9" borderId="0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288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288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28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28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52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E23" sqref="E23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9" customHeight="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1">
      <c r="A3" s="37" t="s">
        <v>1</v>
      </c>
      <c r="B3" s="38" t="s">
        <v>11</v>
      </c>
      <c r="C3" s="37" t="s">
        <v>7</v>
      </c>
      <c r="D3" s="35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9" t="s">
        <v>4</v>
      </c>
    </row>
    <row r="4" spans="1:14" ht="45.75" customHeight="1">
      <c r="A4" s="37"/>
      <c r="B4" s="38"/>
      <c r="C4" s="37"/>
      <c r="D4" s="35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9" t="s">
        <v>8</v>
      </c>
      <c r="L4" s="29" t="s">
        <v>5</v>
      </c>
      <c r="M4" s="29" t="s">
        <v>9</v>
      </c>
      <c r="N4" s="31" t="s">
        <v>12</v>
      </c>
    </row>
    <row r="5" spans="1:14" ht="78.75" customHeight="1">
      <c r="A5" s="37"/>
      <c r="B5" s="39"/>
      <c r="C5" s="40"/>
      <c r="D5" s="35"/>
      <c r="E5" s="32" t="s">
        <v>20</v>
      </c>
      <c r="F5" s="32"/>
      <c r="G5" s="32" t="s">
        <v>21</v>
      </c>
      <c r="H5" s="32"/>
      <c r="I5" s="32" t="s">
        <v>22</v>
      </c>
      <c r="J5" s="32"/>
      <c r="K5" s="29"/>
      <c r="L5" s="29"/>
      <c r="M5" s="29"/>
      <c r="N5" s="31"/>
    </row>
    <row r="6" spans="1:14">
      <c r="A6" s="18">
        <v>1</v>
      </c>
      <c r="B6" s="22" t="s">
        <v>16</v>
      </c>
      <c r="C6" s="23" t="s">
        <v>17</v>
      </c>
      <c r="D6" s="19">
        <v>32000</v>
      </c>
      <c r="E6" s="16">
        <v>65</v>
      </c>
      <c r="F6" s="10">
        <f>D6*E6</f>
        <v>2080000</v>
      </c>
      <c r="G6" s="16">
        <v>45.69</v>
      </c>
      <c r="H6" s="10">
        <f>G6*D6</f>
        <v>1462080</v>
      </c>
      <c r="I6" s="16">
        <v>46.02</v>
      </c>
      <c r="J6" s="10">
        <f>I6*D6</f>
        <v>1472640</v>
      </c>
      <c r="K6" s="10">
        <f>(E6+G6+I6)/3</f>
        <v>52.236666666666672</v>
      </c>
      <c r="L6" s="8">
        <f>STDEV(E6,G6,I6)</f>
        <v>11.054602359801702</v>
      </c>
      <c r="M6" s="11">
        <f>L6/K6</f>
        <v>0.21162534030633082</v>
      </c>
      <c r="N6" s="12">
        <f>ROUND(K6,2)*D6</f>
        <v>1671680</v>
      </c>
    </row>
    <row r="7" spans="1:14" s="6" customFormat="1">
      <c r="A7" s="18">
        <v>2</v>
      </c>
      <c r="B7" s="22" t="s">
        <v>18</v>
      </c>
      <c r="C7" s="23" t="s">
        <v>17</v>
      </c>
      <c r="D7" s="19">
        <v>12000</v>
      </c>
      <c r="E7" s="16">
        <v>75</v>
      </c>
      <c r="F7" s="10">
        <f>D7*E7</f>
        <v>900000</v>
      </c>
      <c r="G7" s="16">
        <v>51.06</v>
      </c>
      <c r="H7" s="10">
        <f>G7*D7</f>
        <v>612720</v>
      </c>
      <c r="I7" s="16">
        <v>51.4</v>
      </c>
      <c r="J7" s="10">
        <f>I7*D7</f>
        <v>616800</v>
      </c>
      <c r="K7" s="10">
        <f>(E7+G7+I7)/3</f>
        <v>59.153333333333336</v>
      </c>
      <c r="L7" s="8">
        <f>STDEV(E7,G7,I7)</f>
        <v>13.724668787746165</v>
      </c>
      <c r="M7" s="11">
        <f>L7/K7</f>
        <v>0.23201851889574265</v>
      </c>
      <c r="N7" s="12">
        <f>ROUND(K7,2)*D7</f>
        <v>709800</v>
      </c>
    </row>
    <row r="8" spans="1:14">
      <c r="A8" s="13"/>
      <c r="B8" s="20" t="s">
        <v>10</v>
      </c>
      <c r="C8" s="21"/>
      <c r="D8" s="14"/>
      <c r="E8" s="15"/>
      <c r="F8" s="15">
        <f>SUM(F6:F7)</f>
        <v>2980000</v>
      </c>
      <c r="G8" s="15"/>
      <c r="H8" s="15">
        <f>SUM(H6:H7)</f>
        <v>2074800</v>
      </c>
      <c r="I8" s="15"/>
      <c r="J8" s="15">
        <f>SUM(J6:J7)</f>
        <v>2089440</v>
      </c>
      <c r="K8" s="15"/>
      <c r="L8" s="15"/>
      <c r="M8" s="15"/>
      <c r="N8" s="15">
        <f>SUM(N6:N7)</f>
        <v>2381480</v>
      </c>
    </row>
    <row r="9" spans="1:14">
      <c r="A9" s="24"/>
      <c r="B9" s="25"/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</row>
    <row r="11" spans="1:14" ht="40.5" customHeight="1">
      <c r="B11" s="30" t="s">
        <v>19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3" spans="1:14" ht="15.75">
      <c r="A13" s="7"/>
      <c r="B13" s="34" t="s">
        <v>23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</sheetData>
  <mergeCells count="17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B11:N11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2023-03-20T06:32:57Z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