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760"/>
  </bookViews>
  <sheets>
    <sheet name="НМЦК" sheetId="1" r:id="rId1"/>
  </sheets>
  <definedNames>
    <definedName name="_xlnm._FilterDatabase" localSheetId="0" hidden="1">НМЦК!$A$6:$N$18</definedName>
    <definedName name="_xlnm.Print_Area" localSheetId="0">НМЦК!$A$1:$N$24</definedName>
  </definedNames>
  <calcPr calcId="145621"/>
</workbook>
</file>

<file path=xl/calcChain.xml><?xml version="1.0" encoding="utf-8"?>
<calcChain xmlns="http://schemas.openxmlformats.org/spreadsheetml/2006/main">
  <c r="J17" i="1" l="1"/>
  <c r="K17" i="1"/>
  <c r="N17" i="1"/>
  <c r="L17" i="1"/>
  <c r="M17" i="1" s="1"/>
  <c r="J16" i="1"/>
  <c r="K16" i="1"/>
  <c r="N16" i="1"/>
  <c r="L16" i="1"/>
  <c r="M16" i="1" s="1"/>
  <c r="J15" i="1"/>
  <c r="K15" i="1"/>
  <c r="N15" i="1"/>
  <c r="L15" i="1"/>
  <c r="M15" i="1"/>
  <c r="J14" i="1"/>
  <c r="K14" i="1"/>
  <c r="N14" i="1" s="1"/>
  <c r="L14" i="1"/>
  <c r="M14" i="1" s="1"/>
  <c r="J13" i="1"/>
  <c r="K13" i="1"/>
  <c r="N13" i="1"/>
  <c r="L13" i="1"/>
  <c r="M13" i="1"/>
  <c r="J12" i="1"/>
  <c r="K12" i="1"/>
  <c r="N12" i="1"/>
  <c r="L12" i="1"/>
  <c r="M12" i="1"/>
  <c r="J11" i="1"/>
  <c r="K11" i="1"/>
  <c r="N11" i="1"/>
  <c r="L11" i="1"/>
  <c r="M11" i="1"/>
  <c r="H17" i="1"/>
  <c r="H16" i="1"/>
  <c r="H15" i="1"/>
  <c r="H14" i="1"/>
  <c r="H13" i="1"/>
  <c r="H12" i="1"/>
  <c r="H11" i="1"/>
  <c r="F17" i="1"/>
  <c r="F16" i="1"/>
  <c r="F15" i="1"/>
  <c r="F14" i="1"/>
  <c r="F13" i="1"/>
  <c r="F12" i="1"/>
  <c r="F11" i="1"/>
  <c r="L7" i="1"/>
  <c r="L8" i="1"/>
  <c r="L9" i="1"/>
  <c r="M9" i="1" s="1"/>
  <c r="L10" i="1"/>
  <c r="M10" i="1" s="1"/>
  <c r="K7" i="1"/>
  <c r="N7" i="1" s="1"/>
  <c r="K8" i="1"/>
  <c r="N8" i="1" s="1"/>
  <c r="K9" i="1"/>
  <c r="N9" i="1" s="1"/>
  <c r="K10" i="1"/>
  <c r="N10" i="1" s="1"/>
  <c r="J7" i="1"/>
  <c r="J8" i="1"/>
  <c r="J9" i="1"/>
  <c r="J10" i="1"/>
  <c r="J18" i="1"/>
  <c r="H7" i="1"/>
  <c r="H8" i="1"/>
  <c r="H9" i="1"/>
  <c r="H10" i="1"/>
  <c r="H18" i="1"/>
  <c r="F7" i="1"/>
  <c r="F8" i="1"/>
  <c r="F9" i="1"/>
  <c r="F10" i="1"/>
  <c r="F18" i="1"/>
  <c r="K6" i="1"/>
  <c r="N6" i="1" s="1"/>
  <c r="L6" i="1"/>
  <c r="M6" i="1" s="1"/>
  <c r="F6" i="1"/>
  <c r="H6" i="1"/>
  <c r="J6" i="1"/>
  <c r="K18" i="1"/>
  <c r="L18" i="1"/>
  <c r="M8" i="1" l="1"/>
  <c r="H19" i="1"/>
  <c r="M18" i="1"/>
  <c r="N18" i="1"/>
  <c r="N19" i="1" s="1"/>
  <c r="M7" i="1"/>
  <c r="F19" i="1"/>
  <c r="J19" i="1"/>
</calcChain>
</file>

<file path=xl/sharedStrings.xml><?xml version="1.0" encoding="utf-8"?>
<sst xmlns="http://schemas.openxmlformats.org/spreadsheetml/2006/main" count="49" uniqueCount="33">
  <si>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</si>
  <si>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</si>
  <si>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</si>
  <si>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</si>
  <si>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</si>
  <si>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</si>
  <si>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</si>
  <si>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</si>
  <si>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</si>
  <si>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</si>
  <si>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</si>
  <si>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</si>
  <si>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</si>
  <si>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</si>
  <si>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Измерение кратности воздухообмена в помещении (система принудительной вентиляции, 1 кабинет)</t>
  </si>
  <si>
    <t>шт</t>
  </si>
  <si>
    <t>Оказание услуг по подготовке и оформлению документов для получения санитарно-эпидемиологического заключения для ГАУЗ МО «Дубненская городская больница»</t>
  </si>
  <si>
    <t>Источник 1
 КП № КП-42066/04-23 от 20.04.2023</t>
  </si>
  <si>
    <t>Источник 2
 КП № КП-5262/5-23 от 18.05.2023</t>
  </si>
  <si>
    <t>Источник 3
 КП № 3713 от 18.05.2023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</si>
  <si>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211 307,20 рублей </t>
    </r>
    <r>
      <rPr>
        <sz val="12"/>
        <rFont val="Times New Roman"/>
        <family val="1"/>
        <charset val="204"/>
      </rPr>
      <t>(Двести одиннадцать тысяч триста семь рублей 20 копеек).</t>
    </r>
  </si>
  <si>
    <t>Разработка проектной документации на помещение с рентгеновским компьютерным томографом. Раздел «Технологические решения»</t>
  </si>
  <si>
    <t>Согласование проектной документации (раздел «Технологические решения») в РРО Московской области</t>
  </si>
  <si>
    <t>Расчет таблиц эффективных доз облучения пациентов при медицинских рентгенологических исследованиях для рентгеновского компьютерного томографа</t>
  </si>
  <si>
    <t>Радиационный контроль в рентгеновском кабинете, на рабочих местах персонала, в смежных помещениях и на прилегающей территории для медицинского рентгеновского компьютерного томографа</t>
  </si>
  <si>
    <t>Измерение параметров микроклимата в помещении/на рабочем месте</t>
  </si>
  <si>
    <t>Измерение температуры поверхности элементов рентгеновского аппарата</t>
  </si>
  <si>
    <t>Измерение уровня освещенности в помещении/на рабочем месте</t>
  </si>
  <si>
    <t>Проведение электроизмерений (сопротивление контура заземления, сопротивление изоляции, металлосвязь) 1 помещение</t>
  </si>
  <si>
    <t>Санитарно-эпидемиологическая экспертиза проектной документации. Размещение источника ионизирующего излучения (ИИИ) (1-2 рентгеновских аппарата медицинского/ промышленного назначения). 1 категория</t>
  </si>
  <si>
    <t>Оформление технического паспорта рентгеновского кабинета (ЛПУ Московской области)</t>
  </si>
  <si>
    <t>Контроль эксплуатационных параметров рентгеновского компьютерного томографа</t>
  </si>
  <si>
    <t>Санитарно-эпидемиологическая экспертиза деятельности, связанной с использованием источников ионизирующего излучения (ИИИ). Подготовка, оформление документов, получение санитарно- эпидемиологического заключения на деятельность, связанную с использованием источников ионизирующего излучения (1-2 рентгеновских аппарата медицинского/ промышленного назначения, Московская область). 1 категория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</si>
</sst>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29" x14ac:knownFonts="1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7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vertical="top" wrapText="1"/>
    </xf>
    <xf numFmtId="4" fontId="18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9145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9145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914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914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17</xdr:row>
      <xdr:rowOff>3486150</xdr:rowOff>
    </xdr:from>
    <xdr:to>
      <xdr:col>13</xdr:col>
      <xdr:colOff>1390650</xdr:colOff>
      <xdr:row>17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10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10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10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10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10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10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10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10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10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10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10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Q23"/>
  <sheetViews>
    <sheetView tabSelected="1" topLeftCell="A11" zoomScaleNormal="130" workbookViewId="0">
      <selection activeCell="B6" sqref="B6:B18"/>
    </sheetView>
  </sheetViews>
  <sheetFormatPr defaultRowHeight="12.75" x14ac:dyDescent="0.2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8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25.5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28.5" customHeight="1" x14ac:dyDescent="0.2">
      <c r="A2" s="31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51" x14ac:dyDescent="0.2">
      <c r="A3" s="32" t="s">
        <v>1</v>
      </c>
      <c r="B3" s="33" t="s">
        <v>10</v>
      </c>
      <c r="C3" s="32" t="s">
        <v>7</v>
      </c>
      <c r="D3" s="30" t="s">
        <v>6</v>
      </c>
      <c r="E3" s="29" t="s">
        <v>2</v>
      </c>
      <c r="F3" s="29"/>
      <c r="G3" s="29"/>
      <c r="H3" s="29"/>
      <c r="I3" s="29"/>
      <c r="J3" s="29"/>
      <c r="K3" s="29" t="s">
        <v>3</v>
      </c>
      <c r="L3" s="29"/>
      <c r="M3" s="29"/>
      <c r="N3" s="9" t="s">
        <v>4</v>
      </c>
    </row>
    <row r="4" spans="1:14" ht="45.75" customHeight="1" x14ac:dyDescent="0.2">
      <c r="A4" s="32"/>
      <c r="B4" s="33"/>
      <c r="C4" s="32"/>
      <c r="D4" s="30"/>
      <c r="E4" s="9" t="s">
        <v>12</v>
      </c>
      <c r="F4" s="9" t="s">
        <v>13</v>
      </c>
      <c r="G4" s="9" t="s">
        <v>12</v>
      </c>
      <c r="H4" s="9" t="s">
        <v>13</v>
      </c>
      <c r="I4" s="9" t="s">
        <v>12</v>
      </c>
      <c r="J4" s="9" t="s">
        <v>13</v>
      </c>
      <c r="K4" s="29" t="s">
        <v>8</v>
      </c>
      <c r="L4" s="29" t="s">
        <v>5</v>
      </c>
      <c r="M4" s="29" t="s">
        <v>9</v>
      </c>
      <c r="N4" s="35" t="s">
        <v>11</v>
      </c>
    </row>
    <row r="5" spans="1:14" ht="87.75" customHeight="1" x14ac:dyDescent="0.2">
      <c r="A5" s="32"/>
      <c r="B5" s="34"/>
      <c r="C5" s="32"/>
      <c r="D5" s="30"/>
      <c r="E5" s="36" t="s">
        <v>17</v>
      </c>
      <c r="F5" s="36"/>
      <c r="G5" s="36" t="s">
        <v>18</v>
      </c>
      <c r="H5" s="36"/>
      <c r="I5" s="36" t="s">
        <v>19</v>
      </c>
      <c r="J5" s="36"/>
      <c r="K5" s="29"/>
      <c r="L5" s="29"/>
      <c r="M5" s="29"/>
      <c r="N5" s="35"/>
    </row>
    <row r="6" spans="1:14" ht="51" x14ac:dyDescent="0.2">
      <c r="A6" s="20">
        <v>1</v>
      </c>
      <c r="B6" s="23" t="s">
        <v>21</v>
      </c>
      <c r="C6" s="21" t="s">
        <v>15</v>
      </c>
      <c r="D6" s="19">
        <v>1</v>
      </c>
      <c r="E6" s="17">
        <v>59000</v>
      </c>
      <c r="F6" s="10">
        <f t="shared" ref="F6:F18" si="0">D6*E6</f>
        <v>59000</v>
      </c>
      <c r="G6" s="17">
        <v>61950</v>
      </c>
      <c r="H6" s="10">
        <f t="shared" ref="H6:H18" si="1">G6*D6</f>
        <v>61950</v>
      </c>
      <c r="I6" s="17">
        <v>63130</v>
      </c>
      <c r="J6" s="10">
        <f t="shared" ref="J6:J18" si="2">I6*D6</f>
        <v>63130</v>
      </c>
      <c r="K6" s="10">
        <f t="shared" ref="K6:K18" si="3">(E6+G6+I6)/3</f>
        <v>61360</v>
      </c>
      <c r="L6" s="8">
        <f t="shared" ref="L6:L18" si="4">STDEV(E6,G6,I6)</f>
        <v>2127.2752525237538</v>
      </c>
      <c r="M6" s="11">
        <f t="shared" ref="M6:M18" si="5">L6/K6</f>
        <v>3.4668762264076822E-2</v>
      </c>
      <c r="N6" s="12">
        <f t="shared" ref="N6:N18" si="6">ROUND(K6,2)*D6</f>
        <v>61360</v>
      </c>
    </row>
    <row r="7" spans="1:14" ht="51" x14ac:dyDescent="0.2">
      <c r="A7" s="20">
        <v>2</v>
      </c>
      <c r="B7" s="23" t="s">
        <v>22</v>
      </c>
      <c r="C7" s="21" t="s">
        <v>15</v>
      </c>
      <c r="D7" s="19">
        <v>1</v>
      </c>
      <c r="E7" s="17">
        <v>4000</v>
      </c>
      <c r="F7" s="10">
        <f t="shared" si="0"/>
        <v>4000</v>
      </c>
      <c r="G7" s="17">
        <v>4200</v>
      </c>
      <c r="H7" s="10">
        <f t="shared" si="1"/>
        <v>4200</v>
      </c>
      <c r="I7" s="17">
        <v>4280</v>
      </c>
      <c r="J7" s="10">
        <f t="shared" si="2"/>
        <v>4280</v>
      </c>
      <c r="K7" s="10">
        <f t="shared" si="3"/>
        <v>4160</v>
      </c>
      <c r="L7" s="8">
        <f t="shared" si="4"/>
        <v>144.22205101855957</v>
      </c>
      <c r="M7" s="11">
        <f t="shared" si="5"/>
        <v>3.4668762264076822E-2</v>
      </c>
      <c r="N7" s="12">
        <f t="shared" si="6"/>
        <v>4160</v>
      </c>
    </row>
    <row r="8" spans="1:14" ht="25.5" customHeight="1" x14ac:dyDescent="0.2">
      <c r="A8" s="25">
        <v>3</v>
      </c>
      <c r="B8" s="26" t="s">
        <v>31</v>
      </c>
      <c r="C8" s="21" t="s">
        <v>15</v>
      </c>
      <c r="D8" s="19">
        <v>1</v>
      </c>
      <c r="E8" s="17">
        <v>17700</v>
      </c>
      <c r="F8" s="10">
        <f t="shared" si="0"/>
        <v>17700</v>
      </c>
      <c r="G8" s="17">
        <v>18585</v>
      </c>
      <c r="H8" s="10">
        <f t="shared" si="1"/>
        <v>18585</v>
      </c>
      <c r="I8" s="17">
        <v>18939</v>
      </c>
      <c r="J8" s="10">
        <f t="shared" si="2"/>
        <v>18939</v>
      </c>
      <c r="K8" s="10">
        <f t="shared" si="3"/>
        <v>18408</v>
      </c>
      <c r="L8" s="8">
        <f t="shared" si="4"/>
        <v>638.18257575712607</v>
      </c>
      <c r="M8" s="11">
        <f t="shared" si="5"/>
        <v>3.4668762264076822E-2</v>
      </c>
      <c r="N8" s="12">
        <f t="shared" si="6"/>
        <v>18408</v>
      </c>
    </row>
    <row r="9" spans="1:14" ht="63.75" x14ac:dyDescent="0.2">
      <c r="A9" s="20">
        <v>4</v>
      </c>
      <c r="B9" s="23" t="s">
        <v>23</v>
      </c>
      <c r="C9" s="21" t="s">
        <v>15</v>
      </c>
      <c r="D9" s="19">
        <v>1</v>
      </c>
      <c r="E9" s="17">
        <v>11800</v>
      </c>
      <c r="F9" s="10">
        <f t="shared" si="0"/>
        <v>11800</v>
      </c>
      <c r="G9" s="17">
        <v>12390</v>
      </c>
      <c r="H9" s="10">
        <f t="shared" si="1"/>
        <v>12390</v>
      </c>
      <c r="I9" s="17">
        <v>12626</v>
      </c>
      <c r="J9" s="10">
        <f t="shared" si="2"/>
        <v>12626</v>
      </c>
      <c r="K9" s="10">
        <f t="shared" si="3"/>
        <v>12272</v>
      </c>
      <c r="L9" s="8">
        <f t="shared" si="4"/>
        <v>425.45505050475072</v>
      </c>
      <c r="M9" s="11">
        <f t="shared" si="5"/>
        <v>3.4668762264076822E-2</v>
      </c>
      <c r="N9" s="12">
        <f t="shared" si="6"/>
        <v>12272</v>
      </c>
    </row>
    <row r="10" spans="1:14" ht="89.25" x14ac:dyDescent="0.2">
      <c r="A10" s="20">
        <v>5</v>
      </c>
      <c r="B10" s="23" t="s">
        <v>24</v>
      </c>
      <c r="C10" s="21" t="s">
        <v>15</v>
      </c>
      <c r="D10" s="19">
        <v>1</v>
      </c>
      <c r="E10" s="17">
        <v>5900</v>
      </c>
      <c r="F10" s="10">
        <f t="shared" si="0"/>
        <v>5900</v>
      </c>
      <c r="G10" s="17">
        <v>6195</v>
      </c>
      <c r="H10" s="10">
        <f t="shared" si="1"/>
        <v>6195</v>
      </c>
      <c r="I10" s="17">
        <v>6313</v>
      </c>
      <c r="J10" s="10">
        <f t="shared" si="2"/>
        <v>6313</v>
      </c>
      <c r="K10" s="10">
        <f t="shared" si="3"/>
        <v>6136</v>
      </c>
      <c r="L10" s="8">
        <f t="shared" si="4"/>
        <v>212.72752525237536</v>
      </c>
      <c r="M10" s="11">
        <f t="shared" si="5"/>
        <v>3.4668762264076822E-2</v>
      </c>
      <c r="N10" s="12">
        <f t="shared" si="6"/>
        <v>6136</v>
      </c>
    </row>
    <row r="11" spans="1:14" ht="51" x14ac:dyDescent="0.2">
      <c r="A11" s="20">
        <v>6</v>
      </c>
      <c r="B11" s="23" t="s">
        <v>14</v>
      </c>
      <c r="C11" s="21" t="s">
        <v>15</v>
      </c>
      <c r="D11" s="19">
        <v>1</v>
      </c>
      <c r="E11" s="17">
        <v>5900</v>
      </c>
      <c r="F11" s="10">
        <f t="shared" si="0"/>
        <v>5900</v>
      </c>
      <c r="G11" s="17">
        <v>6195</v>
      </c>
      <c r="H11" s="10">
        <f t="shared" si="1"/>
        <v>6195</v>
      </c>
      <c r="I11" s="17">
        <v>6313</v>
      </c>
      <c r="J11" s="10">
        <f t="shared" si="2"/>
        <v>6313</v>
      </c>
      <c r="K11" s="10">
        <f t="shared" si="3"/>
        <v>6136</v>
      </c>
      <c r="L11" s="24">
        <f t="shared" si="4"/>
        <v>212.72752525237536</v>
      </c>
      <c r="M11" s="11">
        <f t="shared" si="5"/>
        <v>3.4668762264076822E-2</v>
      </c>
      <c r="N11" s="12">
        <f t="shared" si="6"/>
        <v>6136</v>
      </c>
    </row>
    <row r="12" spans="1:14" ht="38.25" x14ac:dyDescent="0.2">
      <c r="A12" s="20">
        <v>7</v>
      </c>
      <c r="B12" s="23" t="s">
        <v>25</v>
      </c>
      <c r="C12" s="21" t="s">
        <v>15</v>
      </c>
      <c r="D12" s="19">
        <v>1</v>
      </c>
      <c r="E12" s="17">
        <v>1180</v>
      </c>
      <c r="F12" s="10">
        <f t="shared" si="0"/>
        <v>1180</v>
      </c>
      <c r="G12" s="17">
        <v>1239</v>
      </c>
      <c r="H12" s="10">
        <f t="shared" si="1"/>
        <v>1239</v>
      </c>
      <c r="I12" s="17">
        <v>1262.5999999999999</v>
      </c>
      <c r="J12" s="10">
        <f t="shared" si="2"/>
        <v>1262.5999999999999</v>
      </c>
      <c r="K12" s="10">
        <f t="shared" si="3"/>
        <v>1227.2</v>
      </c>
      <c r="L12" s="24">
        <f t="shared" si="4"/>
        <v>42.545505050475036</v>
      </c>
      <c r="M12" s="11">
        <f t="shared" si="5"/>
        <v>3.4668762264076787E-2</v>
      </c>
      <c r="N12" s="12">
        <f t="shared" si="6"/>
        <v>1227.2</v>
      </c>
    </row>
    <row r="13" spans="1:14" ht="38.25" x14ac:dyDescent="0.2">
      <c r="A13" s="20">
        <v>8</v>
      </c>
      <c r="B13" s="23" t="s">
        <v>26</v>
      </c>
      <c r="C13" s="21" t="s">
        <v>15</v>
      </c>
      <c r="D13" s="19">
        <v>1</v>
      </c>
      <c r="E13" s="17">
        <v>1180</v>
      </c>
      <c r="F13" s="10">
        <f t="shared" si="0"/>
        <v>1180</v>
      </c>
      <c r="G13" s="17">
        <v>1239</v>
      </c>
      <c r="H13" s="10">
        <f t="shared" si="1"/>
        <v>1239</v>
      </c>
      <c r="I13" s="17">
        <v>1262.5999999999999</v>
      </c>
      <c r="J13" s="10">
        <f t="shared" si="2"/>
        <v>1262.5999999999999</v>
      </c>
      <c r="K13" s="10">
        <f t="shared" si="3"/>
        <v>1227.2</v>
      </c>
      <c r="L13" s="24">
        <f t="shared" si="4"/>
        <v>42.545505050475036</v>
      </c>
      <c r="M13" s="11">
        <f t="shared" si="5"/>
        <v>3.4668762264076787E-2</v>
      </c>
      <c r="N13" s="12">
        <f t="shared" si="6"/>
        <v>1227.2</v>
      </c>
    </row>
    <row r="14" spans="1:14" ht="25.5" x14ac:dyDescent="0.2">
      <c r="A14" s="20">
        <v>9</v>
      </c>
      <c r="B14" s="23" t="s">
        <v>27</v>
      </c>
      <c r="C14" s="21" t="s">
        <v>15</v>
      </c>
      <c r="D14" s="19">
        <v>1</v>
      </c>
      <c r="E14" s="17">
        <v>1180</v>
      </c>
      <c r="F14" s="10">
        <f t="shared" si="0"/>
        <v>1180</v>
      </c>
      <c r="G14" s="17">
        <v>1239</v>
      </c>
      <c r="H14" s="10">
        <f t="shared" si="1"/>
        <v>1239</v>
      </c>
      <c r="I14" s="17">
        <v>1262.5999999999999</v>
      </c>
      <c r="J14" s="10">
        <f t="shared" si="2"/>
        <v>1262.5999999999999</v>
      </c>
      <c r="K14" s="10">
        <f t="shared" si="3"/>
        <v>1227.2</v>
      </c>
      <c r="L14" s="24">
        <f t="shared" si="4"/>
        <v>42.545505050475036</v>
      </c>
      <c r="M14" s="11">
        <f t="shared" si="5"/>
        <v>3.4668762264076787E-2</v>
      </c>
      <c r="N14" s="12">
        <f t="shared" si="6"/>
        <v>1227.2</v>
      </c>
    </row>
    <row r="15" spans="1:14" ht="51" x14ac:dyDescent="0.2">
      <c r="A15" s="20">
        <v>10</v>
      </c>
      <c r="B15" s="23" t="s">
        <v>28</v>
      </c>
      <c r="C15" s="21" t="s">
        <v>15</v>
      </c>
      <c r="D15" s="19">
        <v>1</v>
      </c>
      <c r="E15" s="17">
        <v>5900</v>
      </c>
      <c r="F15" s="10">
        <f t="shared" si="0"/>
        <v>5900</v>
      </c>
      <c r="G15" s="17">
        <v>6195</v>
      </c>
      <c r="H15" s="10">
        <f t="shared" si="1"/>
        <v>6195</v>
      </c>
      <c r="I15" s="17">
        <v>6313</v>
      </c>
      <c r="J15" s="10">
        <f t="shared" si="2"/>
        <v>6313</v>
      </c>
      <c r="K15" s="10">
        <f t="shared" si="3"/>
        <v>6136</v>
      </c>
      <c r="L15" s="24">
        <f t="shared" si="4"/>
        <v>212.72752525237536</v>
      </c>
      <c r="M15" s="11">
        <f t="shared" si="5"/>
        <v>3.4668762264076822E-2</v>
      </c>
      <c r="N15" s="12">
        <f t="shared" si="6"/>
        <v>6136</v>
      </c>
    </row>
    <row r="16" spans="1:14" ht="102" x14ac:dyDescent="0.2">
      <c r="A16" s="20">
        <v>11</v>
      </c>
      <c r="B16" s="23" t="s">
        <v>29</v>
      </c>
      <c r="C16" s="21" t="s">
        <v>15</v>
      </c>
      <c r="D16" s="19">
        <v>1</v>
      </c>
      <c r="E16" s="17">
        <v>10000</v>
      </c>
      <c r="F16" s="10">
        <f t="shared" si="0"/>
        <v>10000</v>
      </c>
      <c r="G16" s="17">
        <v>10500</v>
      </c>
      <c r="H16" s="10">
        <f t="shared" si="1"/>
        <v>10500</v>
      </c>
      <c r="I16" s="17">
        <v>10700</v>
      </c>
      <c r="J16" s="10">
        <f t="shared" si="2"/>
        <v>10700</v>
      </c>
      <c r="K16" s="10">
        <f t="shared" si="3"/>
        <v>10400</v>
      </c>
      <c r="L16" s="24">
        <f t="shared" si="4"/>
        <v>360.55512754639892</v>
      </c>
      <c r="M16" s="11">
        <f t="shared" si="5"/>
        <v>3.4668762264076822E-2</v>
      </c>
      <c r="N16" s="12">
        <f t="shared" si="6"/>
        <v>10400</v>
      </c>
    </row>
    <row r="17" spans="1:14" ht="38.25" x14ac:dyDescent="0.2">
      <c r="A17" s="20">
        <v>12</v>
      </c>
      <c r="B17" s="23" t="s">
        <v>30</v>
      </c>
      <c r="C17" s="21" t="s">
        <v>15</v>
      </c>
      <c r="D17" s="19">
        <v>1</v>
      </c>
      <c r="E17" s="17">
        <v>9440</v>
      </c>
      <c r="F17" s="10">
        <f t="shared" si="0"/>
        <v>9440</v>
      </c>
      <c r="G17" s="17">
        <v>9912</v>
      </c>
      <c r="H17" s="10">
        <f t="shared" si="1"/>
        <v>9912</v>
      </c>
      <c r="I17" s="17">
        <v>10100.799999999999</v>
      </c>
      <c r="J17" s="10">
        <f t="shared" si="2"/>
        <v>10100.799999999999</v>
      </c>
      <c r="K17" s="10">
        <f t="shared" si="3"/>
        <v>9817.6</v>
      </c>
      <c r="L17" s="24">
        <f t="shared" si="4"/>
        <v>340.36404040380029</v>
      </c>
      <c r="M17" s="11">
        <f t="shared" si="5"/>
        <v>3.4668762264076787E-2</v>
      </c>
      <c r="N17" s="12">
        <f t="shared" si="6"/>
        <v>9817.6</v>
      </c>
    </row>
    <row r="18" spans="1:14" s="6" customFormat="1" ht="178.5" x14ac:dyDescent="0.2">
      <c r="A18" s="20">
        <v>13</v>
      </c>
      <c r="B18" s="23" t="s">
        <v>32</v>
      </c>
      <c r="C18" s="21" t="s">
        <v>15</v>
      </c>
      <c r="D18" s="19">
        <v>1</v>
      </c>
      <c r="E18" s="17">
        <v>70000</v>
      </c>
      <c r="F18" s="10">
        <f t="shared" si="0"/>
        <v>70000</v>
      </c>
      <c r="G18" s="17">
        <v>73500</v>
      </c>
      <c r="H18" s="10">
        <f t="shared" si="1"/>
        <v>73500</v>
      </c>
      <c r="I18" s="17">
        <v>74900</v>
      </c>
      <c r="J18" s="10">
        <f t="shared" si="2"/>
        <v>74900</v>
      </c>
      <c r="K18" s="10">
        <f t="shared" si="3"/>
        <v>72800</v>
      </c>
      <c r="L18" s="8">
        <f t="shared" si="4"/>
        <v>2523.8858928247923</v>
      </c>
      <c r="M18" s="11">
        <f t="shared" si="5"/>
        <v>3.4668762264076815E-2</v>
      </c>
      <c r="N18" s="12">
        <f t="shared" si="6"/>
        <v>72800</v>
      </c>
    </row>
    <row r="19" spans="1:14" x14ac:dyDescent="0.2">
      <c r="A19" s="13"/>
      <c r="B19" s="22"/>
      <c r="C19" s="14"/>
      <c r="D19" s="15"/>
      <c r="E19" s="16"/>
      <c r="F19" s="16">
        <f>SUM(F6:F18)</f>
        <v>203180</v>
      </c>
      <c r="G19" s="16"/>
      <c r="H19" s="16">
        <f>SUM(H6:H18)</f>
        <v>213339</v>
      </c>
      <c r="I19" s="16"/>
      <c r="J19" s="16">
        <f>SUM(J6:J18)</f>
        <v>217402.6</v>
      </c>
      <c r="K19" s="16"/>
      <c r="L19" s="16"/>
      <c r="M19" s="16"/>
      <c r="N19" s="16">
        <f>SUM(N6:N18)</f>
        <v>211307.19999999998</v>
      </c>
    </row>
    <row r="23" spans="1:14" ht="15.75" x14ac:dyDescent="0.2">
      <c r="A23" s="7"/>
      <c r="B23" s="28" t="s">
        <v>20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</sheetData>
  <mergeCells count="16">
    <mergeCell ref="A1:N1"/>
    <mergeCell ref="B23:N23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Бакаева Оксана Михайловна</cp:lastModifiedBy>
  <cp:lastPrinted>2023-05-05T11:42:44Z</cp:lastPrinted>
  <dcterms:created xsi:type="dcterms:W3CDTF">2018-12-14T15:08:00Z</dcterms:created>
  <dcterms:modified xsi:type="dcterms:W3CDTF">2023-05-19T08:24:02Z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