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НМЦК!$A$6:$N$13</definedName>
    <definedName name="_xlnm.Print_Area" localSheetId="0">НМЦК!$A$1:$N$19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H8"/>
  <c r="J8"/>
  <c r="K8"/>
  <c r="L8"/>
  <c r="F9"/>
  <c r="H9"/>
  <c r="J9"/>
  <c r="K9"/>
  <c r="N9"/>
  <c r="L9"/>
  <c r="F10"/>
  <c r="H10"/>
  <c r="J10"/>
  <c r="K10"/>
  <c r="L10"/>
  <c r="F11"/>
  <c r="H11"/>
  <c r="J11"/>
  <c r="K11"/>
  <c r="N11"/>
  <c r="L11"/>
  <c r="F12"/>
  <c r="H12"/>
  <c r="J12"/>
  <c r="K12"/>
  <c r="N12"/>
  <c r="L12"/>
  <c r="F13"/>
  <c r="H13"/>
  <c r="J13"/>
  <c r="K13"/>
  <c r="N13"/>
  <c r="L13"/>
  <c r="F14"/>
  <c r="J14"/>
  <c r="H14"/>
  <c r="M10"/>
  <c r="M8"/>
  <c r="M7"/>
  <c r="M12"/>
  <c r="M9"/>
  <c r="M13"/>
  <c r="M11"/>
  <c r="N10"/>
  <c r="N8"/>
  <c r="N14"/>
</calcChain>
</file>

<file path=xl/sharedStrings.xml><?xml version="1.0" encoding="utf-8"?>
<sst xmlns="http://schemas.openxmlformats.org/spreadsheetml/2006/main" count="40" uniqueCount="32">
  <si>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</si>
  <si>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</si>
  <si>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</si>
  <si>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</si>
  <si>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</si>
  <si>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</si>
  <si>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</si>
  <si>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</si>
  <si>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</si>
  <si>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</si>
  <si>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</si>
  <si>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</si>
  <si>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</si>
  <si>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</si>
  <si>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</si>
  <si>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</si>
  <si>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чистящих и моющих средств</t>
  </si>
  <si>
    <t>Мыло туалетное детское</t>
  </si>
  <si>
    <t>Мыло хозяйственное</t>
  </si>
  <si>
    <t>Порошок стиральный для белья</t>
  </si>
  <si>
    <t>Средство для сантехники</t>
  </si>
  <si>
    <t xml:space="preserve">Полотно холстопрошивное для мытья полов </t>
  </si>
  <si>
    <t>Средство для мытья стекол</t>
  </si>
  <si>
    <t>кг</t>
  </si>
  <si>
    <t>рулон</t>
  </si>
  <si>
    <t>м.п.</t>
  </si>
  <si>
    <t>Источник 1
 КП № б/н от 03.08.2022</t>
  </si>
  <si>
    <t>Источник 2
 КП № б/н от 12.08.2022</t>
  </si>
  <si>
    <t>Источник 3
 КП № б/н от 03.08.2022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</si>
  <si>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231 945,00 рублей </t>
    </r>
    <r>
      <rPr>
        <sz val="12"/>
        <rFont val="Times New Roman"/>
        <family val="1"/>
        <charset val="204"/>
      </rPr>
      <t>(Двести тридцать одна тысяча девятьсот сорок пять рублей 00 копеек).</t>
    </r>
  </si>
  <si>
    <t>Пакеты мусора 60 л</t>
  </si>
  <si>
    <t>Пакеты мусора 120 л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</si>
</sst>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3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324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1743075</xdr:rowOff>
    </xdr:from>
    <xdr:to>
      <xdr:col>13</xdr:col>
      <xdr:colOff>1390650</xdr:colOff>
      <xdr:row>10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1743075</xdr:rowOff>
    </xdr:from>
    <xdr:to>
      <xdr:col>13</xdr:col>
      <xdr:colOff>1390650</xdr:colOff>
      <xdr:row>11</xdr:row>
      <xdr:rowOff>1295400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0</xdr:rowOff>
    </xdr:from>
    <xdr:to>
      <xdr:col>13</xdr:col>
      <xdr:colOff>1390650</xdr:colOff>
      <xdr:row>12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457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8"/>
  <sheetViews>
    <sheetView tabSelected="1" zoomScale="130" zoomScaleNormal="130" workbookViewId="0">
      <selection activeCell="I6" sqref="I6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29.25" customHeight="1">
      <c r="A5" s="31"/>
      <c r="B5" s="32"/>
      <c r="C5" s="31"/>
      <c r="D5" s="29"/>
      <c r="E5" s="26" t="s">
        <v>26</v>
      </c>
      <c r="F5" s="26"/>
      <c r="G5" s="26" t="s">
        <v>27</v>
      </c>
      <c r="H5" s="26"/>
      <c r="I5" s="26" t="s">
        <v>28</v>
      </c>
      <c r="J5" s="26"/>
      <c r="K5" s="24"/>
      <c r="L5" s="24"/>
      <c r="M5" s="24"/>
      <c r="N5" s="25"/>
    </row>
    <row r="6" spans="1:14">
      <c r="A6" s="10">
        <v>1</v>
      </c>
      <c r="B6" s="21" t="s">
        <v>17</v>
      </c>
      <c r="C6" s="22" t="s">
        <v>12</v>
      </c>
      <c r="D6" s="23">
        <v>100</v>
      </c>
      <c r="E6" s="19">
        <v>30.69</v>
      </c>
      <c r="F6" s="11">
        <f>D6*E6</f>
        <v>3069</v>
      </c>
      <c r="G6" s="19">
        <v>29.7</v>
      </c>
      <c r="H6" s="11">
        <f t="shared" ref="H6:H13" si="0">G6*D6</f>
        <v>2970</v>
      </c>
      <c r="I6" s="19">
        <v>28.71</v>
      </c>
      <c r="J6" s="11">
        <f t="shared" ref="J6:J13" si="1">I6*D6</f>
        <v>2871</v>
      </c>
      <c r="K6" s="11">
        <f>(E6+G6+I6)/3</f>
        <v>29.7</v>
      </c>
      <c r="L6" s="8">
        <f>STDEV(E6,G6,I6)</f>
        <v>0.99000000000011135</v>
      </c>
      <c r="M6" s="12">
        <f>L6/K6</f>
        <v>3.333333333333708E-2</v>
      </c>
      <c r="N6" s="13">
        <f>ROUND(K6,2)*D6</f>
        <v>2970</v>
      </c>
    </row>
    <row r="7" spans="1:14" s="6" customFormat="1">
      <c r="A7" s="10">
        <v>2</v>
      </c>
      <c r="B7" s="21" t="s">
        <v>18</v>
      </c>
      <c r="C7" s="22" t="s">
        <v>12</v>
      </c>
      <c r="D7" s="23">
        <v>320</v>
      </c>
      <c r="E7" s="19">
        <v>24.49</v>
      </c>
      <c r="F7" s="11">
        <f t="shared" ref="F7:F13" si="2">D7*E7</f>
        <v>7836.7999999999993</v>
      </c>
      <c r="G7" s="19">
        <v>23.7</v>
      </c>
      <c r="H7" s="11">
        <f t="shared" si="0"/>
        <v>7584</v>
      </c>
      <c r="I7" s="19">
        <v>22.91</v>
      </c>
      <c r="J7" s="11">
        <f t="shared" si="1"/>
        <v>7331.2</v>
      </c>
      <c r="K7" s="11">
        <f t="shared" ref="K7:K13" si="3">(E7+G7+I7)/3</f>
        <v>23.7</v>
      </c>
      <c r="L7" s="8">
        <f t="shared" ref="L7:L13" si="4">STDEV(E7,G7,I7)</f>
        <v>0.79000000000014303</v>
      </c>
      <c r="M7" s="12">
        <f t="shared" ref="M7:M13" si="5">L7/K7</f>
        <v>3.333333333333937E-2</v>
      </c>
      <c r="N7" s="13">
        <f t="shared" ref="N7:N13" si="6">ROUND(K7,2)*D7</f>
        <v>7584</v>
      </c>
    </row>
    <row r="8" spans="1:14" s="6" customFormat="1">
      <c r="A8" s="10">
        <v>3</v>
      </c>
      <c r="B8" s="21" t="s">
        <v>19</v>
      </c>
      <c r="C8" s="22" t="s">
        <v>23</v>
      </c>
      <c r="D8" s="23">
        <v>80</v>
      </c>
      <c r="E8" s="19">
        <v>125.55</v>
      </c>
      <c r="F8" s="11">
        <f t="shared" si="2"/>
        <v>10044</v>
      </c>
      <c r="G8" s="19">
        <v>121.5</v>
      </c>
      <c r="H8" s="11">
        <f t="shared" si="0"/>
        <v>9720</v>
      </c>
      <c r="I8" s="19">
        <v>117.45</v>
      </c>
      <c r="J8" s="11">
        <f t="shared" si="1"/>
        <v>9396</v>
      </c>
      <c r="K8" s="11">
        <f t="shared" si="3"/>
        <v>121.5</v>
      </c>
      <c r="L8" s="8">
        <f t="shared" si="4"/>
        <v>4.0500000000000176</v>
      </c>
      <c r="M8" s="12">
        <f t="shared" si="5"/>
        <v>3.3333333333333479E-2</v>
      </c>
      <c r="N8" s="13">
        <f t="shared" si="6"/>
        <v>9720</v>
      </c>
    </row>
    <row r="9" spans="1:14" s="6" customFormat="1">
      <c r="A9" s="10">
        <v>4</v>
      </c>
      <c r="B9" s="21" t="s">
        <v>20</v>
      </c>
      <c r="C9" s="22" t="s">
        <v>12</v>
      </c>
      <c r="D9" s="23">
        <v>100</v>
      </c>
      <c r="E9" s="19">
        <v>128.65</v>
      </c>
      <c r="F9" s="11">
        <f t="shared" si="2"/>
        <v>12865</v>
      </c>
      <c r="G9" s="19">
        <v>124.5</v>
      </c>
      <c r="H9" s="11">
        <f t="shared" si="0"/>
        <v>12450</v>
      </c>
      <c r="I9" s="19">
        <v>120.35</v>
      </c>
      <c r="J9" s="11">
        <f t="shared" si="1"/>
        <v>12035</v>
      </c>
      <c r="K9" s="11">
        <f t="shared" si="3"/>
        <v>124.5</v>
      </c>
      <c r="L9" s="8">
        <f t="shared" si="4"/>
        <v>4.1499999999999826</v>
      </c>
      <c r="M9" s="12">
        <f t="shared" si="5"/>
        <v>3.3333333333333194E-2</v>
      </c>
      <c r="N9" s="13">
        <f t="shared" si="6"/>
        <v>12450</v>
      </c>
    </row>
    <row r="10" spans="1:14" s="6" customFormat="1">
      <c r="A10" s="10">
        <v>5</v>
      </c>
      <c r="B10" s="21" t="s">
        <v>30</v>
      </c>
      <c r="C10" s="22" t="s">
        <v>24</v>
      </c>
      <c r="D10" s="23">
        <v>1000</v>
      </c>
      <c r="E10" s="19">
        <v>116.25</v>
      </c>
      <c r="F10" s="11">
        <f t="shared" si="2"/>
        <v>116250</v>
      </c>
      <c r="G10" s="19">
        <v>112.5</v>
      </c>
      <c r="H10" s="11">
        <f t="shared" si="0"/>
        <v>112500</v>
      </c>
      <c r="I10" s="19">
        <v>108.75</v>
      </c>
      <c r="J10" s="11">
        <f t="shared" si="1"/>
        <v>108750</v>
      </c>
      <c r="K10" s="11">
        <f t="shared" si="3"/>
        <v>112.5</v>
      </c>
      <c r="L10" s="8">
        <f t="shared" si="4"/>
        <v>3.75</v>
      </c>
      <c r="M10" s="12">
        <f t="shared" si="5"/>
        <v>3.3333333333333333E-2</v>
      </c>
      <c r="N10" s="13">
        <f t="shared" si="6"/>
        <v>112500</v>
      </c>
    </row>
    <row r="11" spans="1:14" s="6" customFormat="1">
      <c r="A11" s="10">
        <v>6</v>
      </c>
      <c r="B11" s="21" t="s">
        <v>31</v>
      </c>
      <c r="C11" s="22" t="s">
        <v>24</v>
      </c>
      <c r="D11" s="23">
        <v>420</v>
      </c>
      <c r="E11" s="19">
        <v>153.44999999999999</v>
      </c>
      <c r="F11" s="11">
        <f t="shared" si="2"/>
        <v>64448.999999999993</v>
      </c>
      <c r="G11" s="19">
        <v>148.5</v>
      </c>
      <c r="H11" s="11">
        <f t="shared" si="0"/>
        <v>62370</v>
      </c>
      <c r="I11" s="19">
        <v>143.55000000000001</v>
      </c>
      <c r="J11" s="11">
        <f t="shared" si="1"/>
        <v>60291.000000000007</v>
      </c>
      <c r="K11" s="11">
        <f t="shared" si="3"/>
        <v>148.5</v>
      </c>
      <c r="L11" s="8">
        <f t="shared" si="4"/>
        <v>4.9500000000002355</v>
      </c>
      <c r="M11" s="12">
        <f t="shared" si="5"/>
        <v>3.3333333333334922E-2</v>
      </c>
      <c r="N11" s="13">
        <f t="shared" si="6"/>
        <v>62370</v>
      </c>
    </row>
    <row r="12" spans="1:14" s="6" customFormat="1" ht="25.5">
      <c r="A12" s="10">
        <v>7</v>
      </c>
      <c r="B12" s="21" t="s">
        <v>21</v>
      </c>
      <c r="C12" s="23" t="s">
        <v>25</v>
      </c>
      <c r="D12" s="23">
        <v>600</v>
      </c>
      <c r="E12" s="19">
        <v>34.1</v>
      </c>
      <c r="F12" s="11">
        <f t="shared" si="2"/>
        <v>20460</v>
      </c>
      <c r="G12" s="19">
        <v>33</v>
      </c>
      <c r="H12" s="11">
        <f t="shared" si="0"/>
        <v>19800</v>
      </c>
      <c r="I12" s="19">
        <v>31.9</v>
      </c>
      <c r="J12" s="11">
        <f t="shared" si="1"/>
        <v>19140</v>
      </c>
      <c r="K12" s="11">
        <f t="shared" si="3"/>
        <v>33</v>
      </c>
      <c r="L12" s="8">
        <f t="shared" si="4"/>
        <v>1.1000000000000165</v>
      </c>
      <c r="M12" s="12">
        <f t="shared" si="5"/>
        <v>3.3333333333333832E-2</v>
      </c>
      <c r="N12" s="13">
        <f t="shared" si="6"/>
        <v>19800</v>
      </c>
    </row>
    <row r="13" spans="1:14">
      <c r="A13" s="10">
        <v>8</v>
      </c>
      <c r="B13" s="21" t="s">
        <v>22</v>
      </c>
      <c r="C13" s="22" t="s">
        <v>12</v>
      </c>
      <c r="D13" s="23">
        <v>82</v>
      </c>
      <c r="E13" s="19">
        <v>57.35</v>
      </c>
      <c r="F13" s="11">
        <f t="shared" si="2"/>
        <v>4702.7</v>
      </c>
      <c r="G13" s="19">
        <v>55.5</v>
      </c>
      <c r="H13" s="11">
        <f t="shared" si="0"/>
        <v>4551</v>
      </c>
      <c r="I13" s="19">
        <v>53.65</v>
      </c>
      <c r="J13" s="11">
        <f t="shared" si="1"/>
        <v>4399.3</v>
      </c>
      <c r="K13" s="11">
        <f t="shared" si="3"/>
        <v>55.5</v>
      </c>
      <c r="L13" s="8">
        <f t="shared" si="4"/>
        <v>1.8499999999999115</v>
      </c>
      <c r="M13" s="12">
        <f t="shared" si="5"/>
        <v>3.3333333333331737E-2</v>
      </c>
      <c r="N13" s="13">
        <f t="shared" si="6"/>
        <v>4551</v>
      </c>
    </row>
    <row r="14" spans="1:14">
      <c r="A14" s="14"/>
      <c r="B14" s="18" t="s">
        <v>10</v>
      </c>
      <c r="C14" s="15"/>
      <c r="D14" s="16"/>
      <c r="E14" s="17"/>
      <c r="F14" s="17">
        <f>SUM(F6:F13)</f>
        <v>239676.5</v>
      </c>
      <c r="G14" s="17"/>
      <c r="H14" s="17">
        <f>SUM(H6:H13)</f>
        <v>231945</v>
      </c>
      <c r="I14" s="17"/>
      <c r="J14" s="17">
        <f>SUM(J6:J13)</f>
        <v>224213.5</v>
      </c>
      <c r="K14" s="17"/>
      <c r="L14" s="17"/>
      <c r="M14" s="17"/>
      <c r="N14" s="17">
        <f>SUM(N6:N13)</f>
        <v>231945</v>
      </c>
    </row>
    <row r="18" spans="1:14" ht="15.75">
      <c r="A18" s="7"/>
      <c r="B18" s="28" t="s">
        <v>29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</sheetData>
  <mergeCells count="16">
    <mergeCell ref="A1:N1"/>
    <mergeCell ref="B18:N18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2022-10-04T07:09:25Z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