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I6" i="1" l="1"/>
  <c r="J6" i="1" s="1"/>
  <c r="I7" i="1"/>
  <c r="J7" i="1" s="1"/>
  <c r="K6" i="1"/>
  <c r="K7" i="1"/>
  <c r="I9" i="1" l="1"/>
  <c r="K8" i="1"/>
  <c r="I8" i="1"/>
  <c r="J8" i="1" s="1"/>
</calcChain>
</file>

<file path=xl/sharedStrings.xml><?xml version="1.0" encoding="utf-8"?>
<sst xmlns="http://schemas.openxmlformats.org/spreadsheetml/2006/main" count="15" uniqueCount="15">
  <si>
    <t>Объект закупки</t>
  </si>
  <si>
    <t>Количество источников ценовой информации</t>
  </si>
  <si>
    <t>Коэффициент вариации</t>
  </si>
  <si>
    <t>КП №1</t>
  </si>
  <si>
    <t>КП №2</t>
  </si>
  <si>
    <t>КП №3</t>
  </si>
  <si>
    <t>Средняя цена за единицу товара (работы, услуги), рублей</t>
  </si>
  <si>
    <r>
      <t xml:space="preserve">Цены поставщиков (исполнителей, подрядчиков) </t>
    </r>
    <r>
      <rPr>
        <b/>
        <sz val="11"/>
        <rFont val="Times New Roman"/>
        <family val="1"/>
        <charset val="204"/>
      </rPr>
      <t>за единицу товара (работы, услуги)</t>
    </r>
    <r>
      <rPr>
        <sz val="11"/>
        <rFont val="Times New Roman"/>
        <family val="1"/>
        <charset val="204"/>
      </rPr>
      <t>, рублей</t>
    </r>
  </si>
  <si>
    <t>Среднеквадратическое отклонение</t>
  </si>
  <si>
    <t>Заведующий МАДОУ № 27 "Радость"                                                                                                                                                                                            Е.Е.Васильева</t>
  </si>
  <si>
    <t xml:space="preserve">ОБОСНОВАНИЕ НАЧАЛЬНОЙ (МАКСИМАЛЬНОЙ) ЦЕНЫ КОНТРАКТА на поставку средств обучения, игр, игрушек по ФГОС (оборудования) в МАДОУ № 27 "Радость"  в 2021году
</t>
  </si>
  <si>
    <t>Проектор VIVITEK DH772UST с креплением</t>
  </si>
  <si>
    <t>Ноутбук  с операционной системой WIN10PRO + Мерсибо</t>
  </si>
  <si>
    <t xml:space="preserve">Интерактивная доска  (диагональ 77" / 195,6 cm, формат 4:3, технология Ir Advanced, </t>
  </si>
  <si>
    <r>
      <t xml:space="preserve">Используемый метод определения НМЦК  - метод сопоставимых рыночных цен (анализа рынка), который является приоритетным на основании п. 3.2. части III Приказа Министерства экономического развития РФ от 2 октября 2013 г. № 567, применяется в соответствии с частью 7 Положения о закупке товаров, работ, услуг МАДОУ № 27 "Радость" от 21.01.2021г. На основании вышеизложенного, принимая во внимание, что средняя цена за единицу товара (работы, услуги) выше суммы выделенных субвенций на приобретение в 2021 учебных пособий, игр, игрушек для МАДОУ № 27 "Радость", а  минимальная предложенная цена потенциальных поставщиков ниже, упомянутой суммы,  Заказчиком установлена начальная (максимальна) цена договора </t>
    </r>
    <r>
      <rPr>
        <b/>
        <sz val="11"/>
        <color theme="1"/>
        <rFont val="Calibri"/>
        <family val="2"/>
        <charset val="204"/>
        <scheme val="minor"/>
      </rPr>
      <t xml:space="preserve"> 299 333  (двести двести девяносто девять двестри тридцать три) рубля</t>
    </r>
    <r>
      <rPr>
        <sz val="11"/>
        <color theme="1"/>
        <rFont val="Calibri"/>
        <family val="2"/>
        <charset val="204"/>
        <scheme val="minor"/>
      </rPr>
      <t>, 33 копейки в пределах лимитов бюджетных обязательств  согласно ч. 2 ст. 72 БК РФ.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</si>
</sst>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Fill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0" xfId="0" applyNumberFormat="1" applyAlignment="1">
      <alignment vertical="top"/>
    </xf>
    <xf numFmtId="0" fontId="0" fillId="0" borderId="7" xfId="0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/>
    <xf numFmtId="0" fontId="0" fillId="0" borderId="0" xfId="0" applyNumberFormat="1" applyAlignment="1">
      <alignment vertical="top" wrapText="1"/>
    </xf>
    <xf numFmtId="0" fontId="0" fillId="0" borderId="1" xfId="0" applyBorder="1" applyAlignment="1"/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2" fontId="0" fillId="0" borderId="7" xfId="0" applyNumberFormat="1" applyBorder="1"/>
    <xf numFmtId="0" fontId="0" fillId="0" borderId="7" xfId="0" applyFill="1" applyBorder="1"/>
    <xf numFmtId="10" fontId="2" fillId="0" borderId="7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1567815</xdr:colOff>
      <xdr:row>9</xdr:row>
      <xdr:rowOff>0</xdr:rowOff>
    </xdr:from>
    <xdr:to>
      <xdr:col>1</xdr:col>
      <xdr:colOff>1571394</xdr:colOff>
      <xdr:row>9</xdr:row>
      <xdr:rowOff>112014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2190" y="1819275"/>
          <a:ext cx="1178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9</xdr:row>
      <xdr:rowOff>0</xdr:rowOff>
    </xdr:from>
    <xdr:to>
      <xdr:col>1</xdr:col>
      <xdr:colOff>1571394</xdr:colOff>
      <xdr:row>9</xdr:row>
      <xdr:rowOff>112014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82190" y="1819275"/>
          <a:ext cx="1178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9</xdr:row>
      <xdr:rowOff>0</xdr:rowOff>
    </xdr:from>
    <xdr:to>
      <xdr:col>1</xdr:col>
      <xdr:colOff>1571394</xdr:colOff>
      <xdr:row>9</xdr:row>
      <xdr:rowOff>112014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82190" y="1819275"/>
          <a:ext cx="1178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>
    <xdr:from>
      <xdr:col>11</xdr:col>
      <xdr:colOff>38100</xdr:colOff>
      <xdr:row>0</xdr:row>
      <xdr:rowOff>476250</xdr:rowOff>
    </xdr:from>
    <xdr:to>
      <xdr:col>14</xdr:col>
      <xdr:colOff>209550</xdr:colOff>
      <xdr:row>2</xdr:row>
      <xdr:rowOff>647700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325" y="476250"/>
          <a:ext cx="2314575" cy="9620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selection activeCell="I8" sqref="I8"/>
    </sheetView>
  </sheetViews>
  <sheetFormatPr defaultRowHeight="15" x14ac:dyDescent="0.25"/>
  <cols>
    <col min="1" max="1" width="4.28515625" customWidth="1"/>
    <col min="2" max="2" width="39.7109375" customWidth="1"/>
    <col min="3" max="3" width="12.42578125" customWidth="1"/>
    <col min="4" max="4" width="13.140625" customWidth="1"/>
    <col min="5" max="5" width="14" customWidth="1"/>
    <col min="6" max="6" width="14.140625" customWidth="1"/>
    <col min="7" max="7" width="4" style="3" hidden="1" customWidth="1"/>
    <col min="8" max="8" width="6.42578125" hidden="1" customWidth="1"/>
    <col min="9" max="9" width="11" customWidth="1"/>
    <col min="10" max="10" width="12.28515625" customWidth="1"/>
    <col min="11" max="11" width="14.5703125" customWidth="1"/>
    <col min="12" max="12" width="13.85546875" customWidth="1"/>
  </cols>
  <sheetData>
    <row r="1" spans="1:11" ht="62.25" customHeight="1" x14ac:dyDescent="0.25">
      <c r="B1" s="17" t="s">
        <v>10</v>
      </c>
      <c r="C1" s="17"/>
      <c r="D1" s="17"/>
      <c r="E1" s="17"/>
      <c r="F1" s="17"/>
      <c r="G1" s="17"/>
      <c r="H1" s="17"/>
      <c r="I1" s="17"/>
      <c r="J1" s="17"/>
      <c r="K1" s="17"/>
    </row>
    <row r="2" spans="1:11" ht="15.75" hidden="1" customHeight="1" x14ac:dyDescent="0.3">
      <c r="B2" s="1"/>
      <c r="C2" s="22"/>
      <c r="D2" s="22"/>
      <c r="E2" s="22"/>
      <c r="F2" s="22"/>
      <c r="G2" s="22"/>
      <c r="H2" s="22"/>
      <c r="I2" s="22"/>
      <c r="J2" s="22"/>
      <c r="K2" s="22"/>
    </row>
    <row r="3" spans="1:11" ht="56.25" customHeight="1" x14ac:dyDescent="0.25">
      <c r="A3" s="27"/>
      <c r="B3" s="18" t="s">
        <v>0</v>
      </c>
      <c r="C3" s="18" t="s">
        <v>1</v>
      </c>
      <c r="D3" s="19" t="s">
        <v>7</v>
      </c>
      <c r="E3" s="20"/>
      <c r="F3" s="20"/>
      <c r="G3" s="20"/>
      <c r="H3" s="21"/>
      <c r="I3" s="23" t="s">
        <v>6</v>
      </c>
      <c r="J3" s="23" t="s">
        <v>8</v>
      </c>
      <c r="K3" s="23" t="s">
        <v>2</v>
      </c>
    </row>
    <row r="4" spans="1:11" ht="98.25" customHeight="1" x14ac:dyDescent="0.25">
      <c r="A4" s="27"/>
      <c r="B4" s="18"/>
      <c r="C4" s="18"/>
      <c r="D4" s="5" t="s">
        <v>3</v>
      </c>
      <c r="E4" s="5" t="s">
        <v>4</v>
      </c>
      <c r="F4" s="5" t="s">
        <v>5</v>
      </c>
      <c r="G4" s="6"/>
      <c r="H4" s="7"/>
      <c r="I4" s="24"/>
      <c r="J4" s="24"/>
      <c r="K4" s="24"/>
    </row>
    <row r="5" spans="1:11" x14ac:dyDescent="0.25">
      <c r="A5" s="8">
        <v>1</v>
      </c>
      <c r="B5" s="10">
        <v>2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>
        <v>10</v>
      </c>
      <c r="I5" s="9">
        <v>9</v>
      </c>
      <c r="J5" s="12">
        <v>10</v>
      </c>
      <c r="K5" s="9">
        <v>11</v>
      </c>
    </row>
    <row r="6" spans="1:11" s="15" customFormat="1" ht="39" x14ac:dyDescent="0.25">
      <c r="A6" s="8"/>
      <c r="B6" s="11" t="s">
        <v>13</v>
      </c>
      <c r="C6" s="9">
        <v>3</v>
      </c>
      <c r="D6" s="34">
        <v>95000</v>
      </c>
      <c r="E6" s="34">
        <v>97500</v>
      </c>
      <c r="F6" s="34">
        <v>99000</v>
      </c>
      <c r="G6" s="37"/>
      <c r="H6" s="37"/>
      <c r="I6" s="34">
        <f t="shared" ref="I6:I7" si="0">ROUND((D6+E6+F6)/3,2)</f>
        <v>97166.67</v>
      </c>
      <c r="J6" s="34">
        <f t="shared" ref="J6:J7" si="1">SQRT(((D6-I6)*(D6-I6)+(E6-I6)*(E6-I6)+(F6-I6)*(F6-I6))/(C6-1))</f>
        <v>2020.7259421678141</v>
      </c>
      <c r="K6" s="38">
        <f t="shared" ref="K6:K7" si="2">STDEVA(D6:H6)/(SUM(D6:H6)/COUNTIF(D6:H6,"&gt;0"))</f>
        <v>2.0796493401341581E-2</v>
      </c>
    </row>
    <row r="7" spans="1:11" s="15" customFormat="1" x14ac:dyDescent="0.25">
      <c r="A7" s="8"/>
      <c r="B7" s="11" t="s">
        <v>11</v>
      </c>
      <c r="C7" s="9">
        <v>3</v>
      </c>
      <c r="D7" s="34">
        <v>110000</v>
      </c>
      <c r="E7" s="34">
        <v>120000</v>
      </c>
      <c r="F7" s="34">
        <v>125000</v>
      </c>
      <c r="G7" s="37"/>
      <c r="H7" s="37"/>
      <c r="I7" s="34">
        <f t="shared" si="0"/>
        <v>118333.33</v>
      </c>
      <c r="J7" s="34">
        <f t="shared" si="1"/>
        <v>7637.6261582608249</v>
      </c>
      <c r="K7" s="38">
        <f t="shared" si="2"/>
        <v>6.4543319647265354E-2</v>
      </c>
    </row>
    <row r="8" spans="1:11" ht="26.25" x14ac:dyDescent="0.25">
      <c r="A8" s="4">
        <v>1</v>
      </c>
      <c r="B8" s="11" t="s">
        <v>12</v>
      </c>
      <c r="C8" s="2">
        <v>3</v>
      </c>
      <c r="D8" s="34">
        <v>83000</v>
      </c>
      <c r="E8" s="34">
        <v>84000</v>
      </c>
      <c r="F8" s="34">
        <v>84500</v>
      </c>
      <c r="G8" s="35"/>
      <c r="H8" s="36"/>
      <c r="I8" s="34">
        <f>ROUND((D8+E8+F8)/3,2)</f>
        <v>83833.33</v>
      </c>
      <c r="J8" s="34">
        <f>SQRT(((D8-I8)*(D8-I8)+(E8-I8)*(E8-I8)+(F8-I8)*(F8-I8))/(C8-1))</f>
        <v>763.76261583688427</v>
      </c>
      <c r="K8" s="38">
        <f>STDEVA(D8:H8)/(SUM(D8:H8)/COUNTIF(D8:H8,"&gt;0"))</f>
        <v>9.1104884591567403E-3</v>
      </c>
    </row>
    <row r="9" spans="1:11" s="15" customFormat="1" x14ac:dyDescent="0.25">
      <c r="A9" s="28"/>
      <c r="B9" s="29"/>
      <c r="C9" s="30"/>
      <c r="D9" s="31"/>
      <c r="E9" s="31"/>
      <c r="F9" s="31"/>
      <c r="G9" s="32"/>
      <c r="H9" s="14"/>
      <c r="I9" s="31">
        <f>SUM(I6:I8)</f>
        <v>299333.33</v>
      </c>
      <c r="J9" s="31"/>
      <c r="K9" s="33"/>
    </row>
    <row r="10" spans="1:1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s="13" customFormat="1" ht="144.75" customHeight="1" x14ac:dyDescent="0.25">
      <c r="A11" s="26" t="s">
        <v>14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s="13" customFormat="1" ht="60.75" customHeight="1" x14ac:dyDescent="0.25"/>
    <row r="15" spans="1:11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x14ac:dyDescent="0.25">
      <c r="B16" s="16" t="s">
        <v>9</v>
      </c>
      <c r="C16" s="16"/>
      <c r="D16" s="16"/>
      <c r="E16" s="16"/>
      <c r="F16" s="16"/>
      <c r="G16" s="16"/>
      <c r="H16" s="16"/>
      <c r="I16" s="16"/>
      <c r="J16" s="16"/>
      <c r="K16" s="16"/>
    </row>
  </sheetData>
  <mergeCells count="13">
    <mergeCell ref="B15:K15"/>
    <mergeCell ref="B16:K16"/>
    <mergeCell ref="B1:K1"/>
    <mergeCell ref="B3:B4"/>
    <mergeCell ref="C3:C4"/>
    <mergeCell ref="D3:H3"/>
    <mergeCell ref="C2:K2"/>
    <mergeCell ref="K3:K4"/>
    <mergeCell ref="A10:K10"/>
    <mergeCell ref="A11:K11"/>
    <mergeCell ref="J3:J4"/>
    <mergeCell ref="A3:A4"/>
    <mergeCell ref="I3:I4"/>
  </mergeCells>
  <conditionalFormatting sqref="K6:K9">
    <cfRule type="cellIs" dxfId="0" priority="2" stopIfTrue="1" operator="greaterThan">
      <formula>0.33</formula>
    </cfRule>
  </conditionalFormatting>
  <pageMargins left="0.7" right="0.7" top="0.75" bottom="0.75" header="0.3" footer="0.3"/>
  <pageSetup paperSize="9" scale="74" fitToHeight="0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2021-06-28T11:53:23Z</dcterms:modified>
</cp:coreProperties>
</file>