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N10"/>
  <c r="J6"/>
  <c r="J7"/>
  <c r="J8"/>
  <c r="J9"/>
  <c r="J10"/>
  <c r="H6"/>
  <c r="H7"/>
  <c r="H8"/>
  <c r="H9"/>
  <c r="H10"/>
  <c r="F6"/>
  <c r="F7"/>
  <c r="F8"/>
  <c r="F9"/>
  <c r="F10"/>
  <c r="L6"/>
  <c r="M6"/>
  <c r="L7"/>
  <c r="M7"/>
  <c r="L8"/>
  <c r="M8"/>
  <c r="L9"/>
  <c r="M9"/>
</calcChain>
</file>

<file path=xl/sharedStrings.xml><?xml version="1.0" encoding="utf-8"?>
<sst xmlns="http://schemas.openxmlformats.org/spreadsheetml/2006/main" count="32" uniqueCount="25">
  <si>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</si>
  <si>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</si>
  <si>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</si>
  <si>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</si>
  <si>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</si>
  <si>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</si>
  <si>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</si>
  <si>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</si>
  <si>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</si>
  <si>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</si>
  <si>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</si>
  <si>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</si>
  <si>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</si>
  <si>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</si>
  <si>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</si>
  <si>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</si>
  <si>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Источник 1
 КП № 5041-22
от 30.09.2022</t>
  </si>
  <si>
    <t>Источник 2
 КП № 3004-28.09.22-15 
от 28.09.2022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</si>
  <si>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550 624,50 рубля </t>
    </r>
    <r>
      <rPr>
        <sz val="12"/>
        <rFont val="Times New Roman"/>
        <family val="1"/>
        <charset val="204"/>
      </rPr>
      <t>(Пятьсот пятьдесят тысяч шестьсот двадцать четыре рубля 50 копеек).</t>
    </r>
  </si>
  <si>
    <t>Поставка лекарственных препаратов (Средства, тормозящие свертывание крови (средства антикоагуляционные, фибринолитические)</t>
  </si>
  <si>
    <t>Источник 3
 КП № 3014-138 от 30.09.2022</t>
  </si>
  <si>
    <t xml:space="preserve">Клопидогрел таблетки покрытые пленочной оболочкой 75 мг х90 </t>
  </si>
  <si>
    <t xml:space="preserve">Эноксапарин натрия раствор для инъекций 4000 анти-Ха МЕ/0,4 мл - шприцы х10 </t>
  </si>
  <si>
    <t>Эноксапарин натрия раствор для инъекций 6000 анти-Ха МЕ/0,6мл  шприцы х10</t>
  </si>
  <si>
    <t xml:space="preserve">Эноксапарин натрия раствор для инъекций 2000 анти-Ха МЕ/0,2 мл - шприцы х10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</si>
</sst>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/>
    </xf>
    <xf numFmtId="4" fontId="25" fillId="9" borderId="2" xfId="18" applyNumberFormat="1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4"/>
  <sheetViews>
    <sheetView tabSelected="1" zoomScale="130" zoomScaleNormal="130" workbookViewId="0">
      <selection activeCell="E5" sqref="E5:F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6.75" customHeight="1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8" t="s">
        <v>4</v>
      </c>
    </row>
    <row r="4" spans="1:14" ht="45.75" customHeight="1">
      <c r="A4" s="30"/>
      <c r="B4" s="31"/>
      <c r="C4" s="30"/>
      <c r="D4" s="28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42" customHeight="1">
      <c r="A5" s="30"/>
      <c r="B5" s="32"/>
      <c r="C5" s="30"/>
      <c r="D5" s="28"/>
      <c r="E5" s="25" t="s">
        <v>16</v>
      </c>
      <c r="F5" s="25"/>
      <c r="G5" s="25" t="s">
        <v>17</v>
      </c>
      <c r="H5" s="25"/>
      <c r="I5" s="25" t="s">
        <v>20</v>
      </c>
      <c r="J5" s="25"/>
      <c r="K5" s="23"/>
      <c r="L5" s="23"/>
      <c r="M5" s="23"/>
      <c r="N5" s="24"/>
    </row>
    <row r="6" spans="1:14" ht="25.5">
      <c r="A6" s="19">
        <v>1</v>
      </c>
      <c r="B6" s="22" t="s">
        <v>21</v>
      </c>
      <c r="C6" s="20" t="s">
        <v>15</v>
      </c>
      <c r="D6" s="17">
        <v>20</v>
      </c>
      <c r="E6" s="18">
        <v>2020.24</v>
      </c>
      <c r="F6" s="9">
        <f>D6*E6</f>
        <v>40404.800000000003</v>
      </c>
      <c r="G6" s="18">
        <v>2020.79</v>
      </c>
      <c r="H6" s="9">
        <f>G6*D6</f>
        <v>40415.800000000003</v>
      </c>
      <c r="I6" s="18">
        <v>2020.9</v>
      </c>
      <c r="J6" s="9">
        <f>I6*D6</f>
        <v>40418</v>
      </c>
      <c r="K6" s="9">
        <f>(E6+G6+I6)/3</f>
        <v>2020.6433333333334</v>
      </c>
      <c r="L6" s="7">
        <f>STDEV(E6,G6,I6)</f>
        <v>0.35360052790309532</v>
      </c>
      <c r="M6" s="10">
        <f>L6/K6</f>
        <v>1.749940338653343E-4</v>
      </c>
      <c r="N6" s="11">
        <f>ROUND(K6,2)*D6</f>
        <v>40412.800000000003</v>
      </c>
    </row>
    <row r="7" spans="1:14" ht="38.25">
      <c r="A7" s="19">
        <v>2</v>
      </c>
      <c r="B7" s="22" t="s">
        <v>22</v>
      </c>
      <c r="C7" s="20" t="s">
        <v>15</v>
      </c>
      <c r="D7" s="17">
        <v>220</v>
      </c>
      <c r="E7" s="18">
        <v>2009.92</v>
      </c>
      <c r="F7" s="9">
        <f>D7*E7</f>
        <v>442182.40000000002</v>
      </c>
      <c r="G7" s="18">
        <v>2010.14</v>
      </c>
      <c r="H7" s="9">
        <f>G7*D7</f>
        <v>442230.80000000005</v>
      </c>
      <c r="I7" s="18">
        <v>2010.8</v>
      </c>
      <c r="J7" s="9">
        <f>I7*D7</f>
        <v>442376</v>
      </c>
      <c r="K7" s="9">
        <f>(E7+G7+I7)/3</f>
        <v>2010.2866666666669</v>
      </c>
      <c r="L7" s="7">
        <f>STDEV(E7,G7,I7)</f>
        <v>0.45796651988247861</v>
      </c>
      <c r="M7" s="10">
        <f>L7/K7</f>
        <v>2.2781154920648725E-4</v>
      </c>
      <c r="N7" s="11">
        <f>ROUND(K7,2)*D7</f>
        <v>442263.8</v>
      </c>
    </row>
    <row r="8" spans="1:14" ht="38.25">
      <c r="A8" s="19">
        <v>3</v>
      </c>
      <c r="B8" s="22" t="s">
        <v>23</v>
      </c>
      <c r="C8" s="20" t="s">
        <v>15</v>
      </c>
      <c r="D8" s="17">
        <v>6</v>
      </c>
      <c r="E8" s="18">
        <v>2737.5</v>
      </c>
      <c r="F8" s="9">
        <f>D8*E8</f>
        <v>16425</v>
      </c>
      <c r="G8" s="18">
        <v>2737.28</v>
      </c>
      <c r="H8" s="9">
        <f>G8*D8</f>
        <v>16423.68</v>
      </c>
      <c r="I8" s="18">
        <v>2738.16</v>
      </c>
      <c r="J8" s="9">
        <f>I8*D8</f>
        <v>16428.96</v>
      </c>
      <c r="K8" s="9">
        <f>(E8+G8+I8)/3</f>
        <v>2737.646666666667</v>
      </c>
      <c r="L8" s="7">
        <f>STDEV(E8,G8,I8)</f>
        <v>0.45796651988238757</v>
      </c>
      <c r="M8" s="10">
        <f>L8/K8</f>
        <v>1.6728474330107886E-4</v>
      </c>
      <c r="N8" s="11">
        <f>ROUND(K8,2)*D8</f>
        <v>16425.900000000001</v>
      </c>
    </row>
    <row r="9" spans="1:14" ht="38.25">
      <c r="A9" s="19">
        <v>4</v>
      </c>
      <c r="B9" s="22" t="s">
        <v>24</v>
      </c>
      <c r="C9" s="20" t="s">
        <v>15</v>
      </c>
      <c r="D9" s="17">
        <v>30</v>
      </c>
      <c r="E9" s="18">
        <v>1716.85</v>
      </c>
      <c r="F9" s="9">
        <f>D9*E9</f>
        <v>51505.5</v>
      </c>
      <c r="G9" s="18">
        <v>1717.62</v>
      </c>
      <c r="H9" s="9">
        <f>G9*D9</f>
        <v>51528.6</v>
      </c>
      <c r="I9" s="18">
        <v>1717.73</v>
      </c>
      <c r="J9" s="9">
        <f>I9*D9</f>
        <v>51531.9</v>
      </c>
      <c r="K9" s="9">
        <f>(E9+G9+I9)/3</f>
        <v>1717.3999999999999</v>
      </c>
      <c r="L9" s="7">
        <f>STDEV(E9,G9,I9)</f>
        <v>0.47947888378950748</v>
      </c>
      <c r="M9" s="10">
        <f>L9/K9</f>
        <v>2.7918882251630809E-4</v>
      </c>
      <c r="N9" s="11">
        <f>ROUND(K9,2)*D9</f>
        <v>51522</v>
      </c>
    </row>
    <row r="10" spans="1:14">
      <c r="A10" s="12"/>
      <c r="B10" s="21" t="s">
        <v>10</v>
      </c>
      <c r="C10" s="13"/>
      <c r="D10" s="14"/>
      <c r="E10" s="15"/>
      <c r="F10" s="15">
        <f>SUM(F6:F9)</f>
        <v>550517.69999999995</v>
      </c>
      <c r="G10" s="15"/>
      <c r="H10" s="15">
        <f>SUM(H6:H9)</f>
        <v>550598.88</v>
      </c>
      <c r="I10" s="15"/>
      <c r="J10" s="15">
        <f>SUM(J6:J9)</f>
        <v>550754.86</v>
      </c>
      <c r="K10" s="15"/>
      <c r="L10" s="15"/>
      <c r="M10" s="15"/>
      <c r="N10" s="15">
        <f>SUM(N6:N9)</f>
        <v>550624.5</v>
      </c>
    </row>
    <row r="14" spans="1:14" ht="15.75">
      <c r="A14" s="6"/>
      <c r="B14" s="27" t="s">
        <v>18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</sheetData>
  <mergeCells count="16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2022-10-05T13:06:45Z</cp:lastPrinted>
  <dcterms:created xsi:type="dcterms:W3CDTF">2018-12-14T15:08:00Z</dcterms:created>
  <dcterms:modified xsi:type="dcterms:W3CDTF">2022-10-05T13:20:00Z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