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DFAE90A3-9266-43B7-B8E0-0421A8E418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Лист1!$A$6:$N$13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4" i="1" s="1"/>
  <c r="I17" i="1" s="1"/>
  <c r="K13" i="1" l="1"/>
  <c r="I13" i="1"/>
  <c r="H13" i="1"/>
  <c r="J13" i="1" l="1"/>
</calcChain>
</file>

<file path=xl/sharedStrings.xml><?xml version="1.0" encoding="utf-8"?>
<sst xmlns="http://schemas.openxmlformats.org/spreadsheetml/2006/main" count="26" uniqueCount="26">
  <si>
    <t xml:space="preserve">Расчет и обоснование начальной (максимальной) цены договора методом сопоставимых рыночных цен (Н(М)Ц)
</t>
  </si>
  <si>
    <t>№</t>
  </si>
  <si>
    <t>Наименование товара, выполняемых работ, оказываемых услуг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</si>
  <si>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</si>
  <si>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</si>
  <si>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</si>
  <si>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</t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</si>
  <si>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</si>
  <si>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</si>
  <si>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</si>
  <si>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Расчет Н(М)Ц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</si>
  <si>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</si>
  <si>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Н(М)Ц договора с учетом округления цены за единицу (руб.)</t>
  </si>
  <si>
    <t>Ед. измер.</t>
  </si>
  <si>
    <t xml:space="preserve">КП №1 </t>
  </si>
  <si>
    <t xml:space="preserve">КП №2 </t>
  </si>
  <si>
    <t xml:space="preserve">КП №3 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</si>
  <si>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</si>
  <si>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В результате проведенного расчета НМЦК, рассчитанная заказчиком методом сопоставимых рыночных цен (анализа рынка) составила:</t>
  </si>
  <si>
    <t>1. Заказчик ГАУСО МО «Каширский ЦСО «Забота»</t>
  </si>
  <si>
    <t xml:space="preserve">Расчет начальной (максимальной) цены договора методом сопоставимых рыночных цен (анализа рынка).  Для определения начальной максимальной цены Договора Заказчиком были использованы коммерческие предложения Поставщиков                                                                                                                                                                                                                                                       
</t>
  </si>
  <si>
    <t>Обоснование начальной (максимальной) цены договора                                                                                                                                                                                                                               
на выполнение работ по монтажу системы контроля и управления доступом (СКУД)</t>
  </si>
  <si>
    <t>Техническое обслуживание системы контроля и управления доступом (СКУД)</t>
  </si>
  <si>
    <t>мес.</t>
  </si>
  <si>
    <t>Приложение №8 к извещению ЗКЭФ</t>
  </si>
  <si>
    <r>
      <t xml:space="preserve">2. Предмет закупки: </t>
    </r>
    <r>
      <rPr>
        <sz val="12"/>
        <color theme="1"/>
        <rFont val="Times New Roman"/>
        <family val="1"/>
        <charset val="204"/>
      </rPr>
      <t>техническое обслуживание системы контроля и управления доступом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</si>
</sst>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2" fontId="1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2" fontId="2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/>
    <xf numFmtId="0" fontId="5" fillId="0" borderId="0" xfId="0" applyFont="1" applyBorder="1" applyAlignment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2" fontId="1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9"/>
  <sheetViews>
    <sheetView tabSelected="1" topLeftCell="A7" zoomScaleNormal="100" workbookViewId="0">
      <selection activeCell="M14" sqref="M14"/>
    </sheetView>
  </sheetViews>
  <sheetFormatPr defaultRowHeight="15" x14ac:dyDescent="0.25"/>
  <cols>
    <col min="1" max="1" width="7.140625" customWidth="1"/>
    <col min="2" max="2" width="44.140625" customWidth="1"/>
    <col min="3" max="3" width="10.140625" customWidth="1"/>
    <col min="4" max="4" width="8.7109375" customWidth="1"/>
    <col min="5" max="5" width="12" bestFit="1" customWidth="1"/>
    <col min="6" max="6" width="11.85546875" customWidth="1"/>
    <col min="7" max="7" width="11.7109375" customWidth="1"/>
    <col min="8" max="8" width="13.7109375" customWidth="1"/>
    <col min="9" max="9" width="14" customWidth="1"/>
    <col min="10" max="10" width="13.42578125" customWidth="1"/>
    <col min="11" max="11" width="18.42578125" customWidth="1"/>
    <col min="12" max="12" width="11.7109375" customWidth="1"/>
    <col min="13" max="13" width="15.42578125" customWidth="1"/>
  </cols>
  <sheetData>
    <row r="2" spans="1:13" x14ac:dyDescent="0.25">
      <c r="K2" s="25" t="s">
        <v>24</v>
      </c>
      <c r="L2" s="25"/>
      <c r="M2" s="25"/>
    </row>
    <row r="3" spans="1:13" ht="62.25" customHeight="1" x14ac:dyDescent="0.25">
      <c r="D3" s="31" t="s">
        <v>21</v>
      </c>
      <c r="E3" s="32"/>
      <c r="F3" s="32"/>
      <c r="G3" s="32"/>
    </row>
    <row r="4" spans="1:13" ht="15" customHeight="1" x14ac:dyDescent="0.25"/>
    <row r="5" spans="1:13" ht="57.75" customHeight="1" x14ac:dyDescent="0.25">
      <c r="B5" s="33" t="s">
        <v>20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3" ht="15" customHeight="1" x14ac:dyDescent="0.25"/>
    <row r="7" spans="1:13" ht="15.75" x14ac:dyDescent="0.25">
      <c r="B7" s="26" t="s">
        <v>19</v>
      </c>
      <c r="C7" s="26"/>
      <c r="D7" s="26"/>
      <c r="E7" s="26"/>
      <c r="F7" s="26"/>
    </row>
    <row r="8" spans="1:13" ht="15.75" x14ac:dyDescent="0.25">
      <c r="B8" s="26" t="s">
        <v>25</v>
      </c>
      <c r="C8" s="26"/>
      <c r="D8" s="26"/>
      <c r="E8" s="26"/>
    </row>
    <row r="9" spans="1:13" s="5" customFormat="1" x14ac:dyDescent="0.25">
      <c r="B9" s="27"/>
      <c r="C9" s="27"/>
      <c r="D9" s="27"/>
      <c r="E9" s="27"/>
      <c r="F9" s="27"/>
      <c r="G9" s="27"/>
    </row>
    <row r="10" spans="1:13" ht="15.75" customHeight="1" x14ac:dyDescent="0.25">
      <c r="A10" s="28" t="s">
        <v>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</row>
    <row r="11" spans="1:13" ht="47.25" customHeight="1" x14ac:dyDescent="0.25">
      <c r="A11" s="1" t="s">
        <v>1</v>
      </c>
      <c r="B11" s="1" t="s">
        <v>2</v>
      </c>
      <c r="C11" s="1" t="s">
        <v>3</v>
      </c>
      <c r="D11" s="1" t="s">
        <v>13</v>
      </c>
      <c r="E11" s="24" t="s">
        <v>4</v>
      </c>
      <c r="F11" s="24"/>
      <c r="G11" s="24"/>
      <c r="H11" s="24" t="s">
        <v>5</v>
      </c>
      <c r="I11" s="24"/>
      <c r="J11" s="24"/>
      <c r="K11" s="24" t="s">
        <v>6</v>
      </c>
      <c r="L11" s="24"/>
      <c r="M11" s="24"/>
    </row>
    <row r="12" spans="1:13" ht="188.25" customHeight="1" x14ac:dyDescent="0.25">
      <c r="A12" s="1"/>
      <c r="B12" s="1"/>
      <c r="C12" s="1"/>
      <c r="D12" s="1"/>
      <c r="E12" s="9" t="s">
        <v>14</v>
      </c>
      <c r="F12" s="9" t="s">
        <v>15</v>
      </c>
      <c r="G12" s="9" t="s">
        <v>16</v>
      </c>
      <c r="H12" s="9" t="s">
        <v>7</v>
      </c>
      <c r="I12" s="9" t="s">
        <v>8</v>
      </c>
      <c r="J12" s="9" t="s">
        <v>9</v>
      </c>
      <c r="K12" s="1" t="s">
        <v>10</v>
      </c>
      <c r="L12" s="1" t="s">
        <v>11</v>
      </c>
      <c r="M12" s="1" t="s">
        <v>12</v>
      </c>
    </row>
    <row r="13" spans="1:13" ht="33.75" customHeight="1" x14ac:dyDescent="0.25">
      <c r="A13" s="2">
        <v>1</v>
      </c>
      <c r="B13" s="8" t="s">
        <v>22</v>
      </c>
      <c r="C13" s="11">
        <v>12</v>
      </c>
      <c r="D13" s="12" t="s">
        <v>23</v>
      </c>
      <c r="E13" s="6">
        <v>4000</v>
      </c>
      <c r="F13" s="6">
        <v>4500</v>
      </c>
      <c r="G13" s="6">
        <v>5000</v>
      </c>
      <c r="H13" s="4">
        <f>AVERAGE(E13:G13)</f>
        <v>4500</v>
      </c>
      <c r="I13" s="3">
        <f>STDEV(E13:G13)</f>
        <v>500</v>
      </c>
      <c r="J13" s="10">
        <f>I13/H13*100</f>
        <v>11.111111111111111</v>
      </c>
      <c r="K13" s="4">
        <f>((C13/3)*(SUM(E13:G13)))</f>
        <v>54000</v>
      </c>
      <c r="L13" s="7">
        <v>4500</v>
      </c>
      <c r="M13" s="4">
        <f>L13*C13</f>
        <v>54000</v>
      </c>
    </row>
    <row r="14" spans="1:13" ht="15.75" x14ac:dyDescent="0.25">
      <c r="A14" s="13"/>
      <c r="B14" s="14"/>
      <c r="C14" s="15"/>
      <c r="D14" s="16"/>
      <c r="E14" s="17"/>
      <c r="F14" s="17"/>
      <c r="G14" s="17"/>
      <c r="H14" s="18"/>
      <c r="I14" s="19"/>
      <c r="J14" s="19"/>
      <c r="K14" s="18"/>
      <c r="L14" s="20"/>
      <c r="M14" s="34">
        <f>SUM(M13:M13)</f>
        <v>54000</v>
      </c>
    </row>
    <row r="17" spans="2:10" ht="42" customHeight="1" x14ac:dyDescent="0.25">
      <c r="B17" s="22" t="s">
        <v>18</v>
      </c>
      <c r="C17" s="22"/>
      <c r="D17" s="22"/>
      <c r="E17" s="22"/>
      <c r="F17" s="22"/>
      <c r="G17" s="22"/>
      <c r="H17" s="22"/>
      <c r="I17" s="21">
        <f>M14</f>
        <v>54000</v>
      </c>
    </row>
    <row r="19" spans="2:10" ht="42.75" customHeight="1" x14ac:dyDescent="0.25">
      <c r="B19" s="23" t="s">
        <v>17</v>
      </c>
      <c r="C19" s="23"/>
      <c r="D19" s="23"/>
      <c r="E19" s="23"/>
      <c r="F19" s="23"/>
      <c r="G19" s="23"/>
      <c r="H19" s="23"/>
      <c r="I19" s="23"/>
      <c r="J19" s="23"/>
    </row>
  </sheetData>
  <mergeCells count="12">
    <mergeCell ref="K2:M2"/>
    <mergeCell ref="B7:F7"/>
    <mergeCell ref="B8:E8"/>
    <mergeCell ref="B9:G9"/>
    <mergeCell ref="A10:M10"/>
    <mergeCell ref="D3:G3"/>
    <mergeCell ref="B5:L5"/>
    <mergeCell ref="B17:H17"/>
    <mergeCell ref="B19:J19"/>
    <mergeCell ref="E11:G11"/>
    <mergeCell ref="H11:J11"/>
    <mergeCell ref="K11:M11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2021-12-08T12:53:17Z</dcterms:modified>
</cp:coreProperties>
</file>