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6605" windowHeight="909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O10" i="4" l="1"/>
  <c r="O11" i="4"/>
  <c r="O12" i="4"/>
  <c r="O13" i="4"/>
  <c r="N10" i="4"/>
  <c r="N11" i="4"/>
  <c r="N12" i="4"/>
  <c r="N13" i="4"/>
  <c r="M14" i="4"/>
  <c r="M10" i="4"/>
  <c r="M11" i="4"/>
  <c r="M12" i="4"/>
  <c r="M13" i="4"/>
  <c r="L14" i="4"/>
  <c r="L10" i="4"/>
  <c r="L11" i="4"/>
  <c r="L12" i="4"/>
  <c r="L13" i="4"/>
  <c r="K10" i="4"/>
  <c r="K11" i="4"/>
  <c r="K12" i="4"/>
  <c r="K13" i="4"/>
  <c r="J14" i="4"/>
  <c r="J10" i="4"/>
  <c r="J11" i="4"/>
  <c r="J12" i="4"/>
  <c r="J13" i="4"/>
  <c r="H14" i="4"/>
  <c r="H10" i="4"/>
  <c r="H11" i="4"/>
  <c r="H12" i="4"/>
  <c r="H13" i="4"/>
  <c r="F9" i="4"/>
  <c r="F10" i="4"/>
  <c r="F11" i="4"/>
  <c r="F12" i="4"/>
  <c r="F13" i="4"/>
  <c r="F14" i="4" l="1"/>
  <c r="K9" i="4"/>
  <c r="J9" i="4"/>
  <c r="H9" i="4"/>
  <c r="M9" i="4" l="1"/>
  <c r="L9" i="4"/>
  <c r="O9" i="4" s="1"/>
  <c r="N9" i="4" l="1"/>
  <c r="O14" i="4"/>
  <c r="N14" i="4" l="1"/>
</calcChain>
</file>

<file path=xl/sharedStrings.xml><?xml version="1.0" encoding="utf-8"?>
<sst xmlns="http://schemas.openxmlformats.org/spreadsheetml/2006/main" count="58" uniqueCount="40">
  <si>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</si>
  <si>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</si>
  <si>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</si>
  <si>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</si>
  <si>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</si>
  <si>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</si>
  <si>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</si>
  <si>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</si>
  <si>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</si>
  <si>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</si>
  <si>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</si>
  <si>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</si>
  <si>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</si>
  <si>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</si>
  <si>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</si>
  <si>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</si>
  <si>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</si>
  <si>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</si>
  <si>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</si>
  <si>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</si>
  <si>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</si>
  <si>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</si>
  <si>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</si>
  <si>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</si>
  <si>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</si>
  <si>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</si>
  <si>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</si>
  <si>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</si>
  <si>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</si>
  <si>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>Оказание информационных услуг с использованием экземпляров систем  Консультант Плюс</t>
  </si>
  <si>
    <t xml:space="preserve">СПС Консультант Юрист смарт-комплект Базовый </t>
  </si>
  <si>
    <t>СПС Консультант Бюджетные организации смарт-комплект Базовый</t>
  </si>
  <si>
    <t>СПС КонсультантПлюс: Московская область</t>
  </si>
  <si>
    <t xml:space="preserve">СС Деловые бумаги </t>
  </si>
  <si>
    <t>СС Изменения по налогам и взносам (бюджетные организации)</t>
  </si>
  <si>
    <t>мес/ усл.</t>
  </si>
  <si>
    <t>Предложение 1                            Вх. №514 от 25.11.2021</t>
  </si>
  <si>
    <t>Предложение 2                                     Вх. № 515 от 25.11.2021</t>
  </si>
  <si>
    <t>Предложение 3                                          Вх. № 516 от 25.11.2021</t>
  </si>
  <si>
    <t xml:space="preserve"> Заказчиком принято решение объявить запрос котировок в электронном виде с НМЦД   251 006,40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</si>
</sst>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0" fillId="0" borderId="0" xfId="0" applyNumberFormat="1"/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4" fontId="13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2"/>
  <sheetViews>
    <sheetView tabSelected="1" topLeftCell="A4" zoomScale="85" zoomScaleNormal="85" workbookViewId="0">
      <selection activeCell="H25" sqref="H25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3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6379" ht="69" customHeight="1" x14ac:dyDescent="0.3">
      <c r="A2" s="2"/>
      <c r="B2" s="56" t="s">
        <v>29</v>
      </c>
      <c r="C2" s="56"/>
      <c r="D2" s="56"/>
      <c r="E2" s="56"/>
      <c r="F2" s="56"/>
      <c r="G2" s="56"/>
      <c r="H2" s="56"/>
      <c r="I2" s="56"/>
      <c r="J2" s="5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7" t="s">
        <v>7</v>
      </c>
      <c r="C3" s="57"/>
      <c r="D3" s="57"/>
      <c r="E3" s="57"/>
      <c r="F3" s="57"/>
      <c r="G3" s="57"/>
      <c r="H3" s="57"/>
      <c r="I3" s="57"/>
      <c r="J3" s="57"/>
    </row>
    <row r="4" spans="1:16379" s="1" customFormat="1" ht="20.45" customHeight="1" x14ac:dyDescent="0.2">
      <c r="A4" s="44" t="s">
        <v>5</v>
      </c>
      <c r="B4" s="44" t="s">
        <v>0</v>
      </c>
      <c r="C4" s="54" t="s">
        <v>3</v>
      </c>
      <c r="D4" s="44" t="s">
        <v>2</v>
      </c>
      <c r="E4" s="48" t="s">
        <v>1</v>
      </c>
      <c r="F4" s="48"/>
      <c r="G4" s="48"/>
      <c r="H4" s="48"/>
      <c r="I4" s="48"/>
      <c r="J4" s="48"/>
      <c r="K4" s="44" t="s">
        <v>11</v>
      </c>
      <c r="L4" s="44" t="s">
        <v>12</v>
      </c>
      <c r="M4" s="41" t="s">
        <v>13</v>
      </c>
      <c r="N4" s="44" t="s">
        <v>14</v>
      </c>
      <c r="O4" s="48" t="s">
        <v>15</v>
      </c>
    </row>
    <row r="5" spans="1:16379" s="1" customFormat="1" ht="19.149999999999999" customHeight="1" x14ac:dyDescent="0.25">
      <c r="A5" s="48"/>
      <c r="B5" s="41"/>
      <c r="C5" s="55"/>
      <c r="D5" s="42"/>
      <c r="E5" s="40">
        <v>1</v>
      </c>
      <c r="F5" s="40"/>
      <c r="G5" s="40">
        <v>2</v>
      </c>
      <c r="H5" s="40"/>
      <c r="I5" s="40">
        <v>3</v>
      </c>
      <c r="J5" s="40"/>
      <c r="K5" s="48"/>
      <c r="L5" s="48"/>
      <c r="M5" s="42"/>
      <c r="N5" s="45"/>
      <c r="O5" s="48"/>
    </row>
    <row r="6" spans="1:16379" s="1" customFormat="1" ht="46.5" customHeight="1" x14ac:dyDescent="0.25">
      <c r="A6" s="48"/>
      <c r="B6" s="41"/>
      <c r="C6" s="55"/>
      <c r="D6" s="42"/>
      <c r="E6" s="46" t="s">
        <v>36</v>
      </c>
      <c r="F6" s="47"/>
      <c r="G6" s="46" t="s">
        <v>37</v>
      </c>
      <c r="H6" s="47"/>
      <c r="I6" s="46" t="s">
        <v>38</v>
      </c>
      <c r="J6" s="47"/>
      <c r="K6" s="48"/>
      <c r="L6" s="48"/>
      <c r="M6" s="42"/>
      <c r="N6" s="45"/>
      <c r="O6" s="48"/>
    </row>
    <row r="7" spans="1:16379" s="1" customFormat="1" ht="29.25" customHeight="1" x14ac:dyDescent="0.2">
      <c r="A7" s="48"/>
      <c r="B7" s="41"/>
      <c r="C7" s="55"/>
      <c r="D7" s="43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49"/>
      <c r="L7" s="49"/>
      <c r="M7" s="43"/>
      <c r="N7" s="45"/>
      <c r="O7" s="48"/>
    </row>
    <row r="8" spans="1:16379" s="4" customFormat="1" ht="18" customHeight="1" x14ac:dyDescent="0.25">
      <c r="A8" s="5">
        <v>1</v>
      </c>
      <c r="B8" s="34">
        <v>2</v>
      </c>
      <c r="C8" s="5">
        <v>3</v>
      </c>
      <c r="D8" s="5">
        <v>4</v>
      </c>
      <c r="E8" s="37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44.25" customHeight="1" x14ac:dyDescent="0.25">
      <c r="A9" s="20">
        <v>1</v>
      </c>
      <c r="B9" s="61" t="s">
        <v>30</v>
      </c>
      <c r="C9" s="27" t="s">
        <v>35</v>
      </c>
      <c r="D9" s="27">
        <v>12</v>
      </c>
      <c r="E9" s="28">
        <v>7752</v>
      </c>
      <c r="F9" s="28">
        <f>D9*E9</f>
        <v>93024</v>
      </c>
      <c r="G9" s="28">
        <v>8161.2</v>
      </c>
      <c r="H9" s="28">
        <f>D9*G9</f>
        <v>97934.399999999994</v>
      </c>
      <c r="I9" s="28">
        <v>8569.2000000000007</v>
      </c>
      <c r="J9" s="28">
        <f>D9*I9</f>
        <v>102830.40000000001</v>
      </c>
      <c r="K9" s="28">
        <f>(E9+G9+I9)/3</f>
        <v>8160.8</v>
      </c>
      <c r="L9" s="28">
        <f>(F9+H9+J9)/3</f>
        <v>97929.599999999991</v>
      </c>
      <c r="M9" s="32">
        <f>STDEV(F9,H9,J9)</f>
        <v>4903.2017621142249</v>
      </c>
      <c r="N9" s="28">
        <f>M9/L9*100</f>
        <v>5.006863871714196</v>
      </c>
      <c r="O9" s="28">
        <f>L9</f>
        <v>97929.599999999991</v>
      </c>
    </row>
    <row r="10" spans="1:16379" s="4" customFormat="1" ht="18" customHeight="1" x14ac:dyDescent="0.25">
      <c r="A10" s="20">
        <v>2</v>
      </c>
      <c r="B10" s="61" t="s">
        <v>31</v>
      </c>
      <c r="C10" s="27" t="s">
        <v>35</v>
      </c>
      <c r="D10" s="27">
        <v>12</v>
      </c>
      <c r="E10" s="28">
        <v>5421.6</v>
      </c>
      <c r="F10" s="28">
        <f t="shared" ref="F10:F13" si="0">D10*E10</f>
        <v>65059.200000000004</v>
      </c>
      <c r="G10" s="28">
        <v>5829.6</v>
      </c>
      <c r="H10" s="28">
        <f t="shared" ref="H10:H13" si="1">D10*G10</f>
        <v>69955.200000000012</v>
      </c>
      <c r="I10" s="28">
        <v>6237.6</v>
      </c>
      <c r="J10" s="28">
        <f t="shared" ref="J10:J13" si="2">D10*I10</f>
        <v>74851.200000000012</v>
      </c>
      <c r="K10" s="28">
        <f t="shared" ref="K10:K13" si="3">(E10+G10+I10)/3</f>
        <v>5829.6000000000013</v>
      </c>
      <c r="L10" s="28">
        <f t="shared" ref="L10:L13" si="4">(F10+H10+J10)/3</f>
        <v>69955.200000000012</v>
      </c>
      <c r="M10" s="32">
        <f t="shared" ref="M10:M13" si="5">STDEV(F10,H10,J10)</f>
        <v>4896.0000000000036</v>
      </c>
      <c r="N10" s="28">
        <f t="shared" ref="N10:N13" si="6">M10/L10*100</f>
        <v>6.9987649238369736</v>
      </c>
      <c r="O10" s="28">
        <f t="shared" ref="O10:O13" si="7">L10</f>
        <v>69955.200000000012</v>
      </c>
    </row>
    <row r="11" spans="1:16379" s="4" customFormat="1" ht="18" customHeight="1" x14ac:dyDescent="0.25">
      <c r="A11" s="20">
        <v>3</v>
      </c>
      <c r="B11" s="61" t="s">
        <v>32</v>
      </c>
      <c r="C11" s="27" t="s">
        <v>35</v>
      </c>
      <c r="D11" s="27">
        <v>12</v>
      </c>
      <c r="E11" s="28">
        <v>3354</v>
      </c>
      <c r="F11" s="28">
        <f t="shared" si="0"/>
        <v>40248</v>
      </c>
      <c r="G11" s="28">
        <v>3530.4</v>
      </c>
      <c r="H11" s="28">
        <f t="shared" si="1"/>
        <v>42364.800000000003</v>
      </c>
      <c r="I11" s="28">
        <v>3708</v>
      </c>
      <c r="J11" s="28">
        <f t="shared" si="2"/>
        <v>44496</v>
      </c>
      <c r="K11" s="28">
        <f t="shared" si="3"/>
        <v>3530.7999999999997</v>
      </c>
      <c r="L11" s="28">
        <f t="shared" si="4"/>
        <v>42369.599999999999</v>
      </c>
      <c r="M11" s="32">
        <f t="shared" si="5"/>
        <v>2124.004067792715</v>
      </c>
      <c r="N11" s="28">
        <f t="shared" si="6"/>
        <v>5.013037809638786</v>
      </c>
      <c r="O11" s="28">
        <f t="shared" si="7"/>
        <v>42369.599999999999</v>
      </c>
    </row>
    <row r="12" spans="1:16379" s="4" customFormat="1" ht="18" customHeight="1" x14ac:dyDescent="0.25">
      <c r="A12" s="20">
        <v>4</v>
      </c>
      <c r="B12" s="61" t="s">
        <v>33</v>
      </c>
      <c r="C12" s="27" t="s">
        <v>35</v>
      </c>
      <c r="D12" s="27">
        <v>12</v>
      </c>
      <c r="E12" s="28">
        <v>2318.4</v>
      </c>
      <c r="F12" s="28">
        <f t="shared" si="0"/>
        <v>27820.800000000003</v>
      </c>
      <c r="G12" s="28">
        <v>2440.8000000000002</v>
      </c>
      <c r="H12" s="28">
        <f t="shared" si="1"/>
        <v>29289.600000000002</v>
      </c>
      <c r="I12" s="28">
        <v>2562</v>
      </c>
      <c r="J12" s="28">
        <f t="shared" si="2"/>
        <v>30744</v>
      </c>
      <c r="K12" s="28">
        <f t="shared" si="3"/>
        <v>2440.4</v>
      </c>
      <c r="L12" s="28">
        <f t="shared" si="4"/>
        <v>29284.800000000003</v>
      </c>
      <c r="M12" s="32">
        <f t="shared" si="5"/>
        <v>1461.6059113180938</v>
      </c>
      <c r="N12" s="28">
        <f t="shared" si="6"/>
        <v>4.9910052700311889</v>
      </c>
      <c r="O12" s="28">
        <f t="shared" si="7"/>
        <v>29284.800000000003</v>
      </c>
    </row>
    <row r="13" spans="1:16379" s="4" customFormat="1" ht="18" customHeight="1" x14ac:dyDescent="0.25">
      <c r="A13" s="20">
        <v>5</v>
      </c>
      <c r="B13" s="61" t="s">
        <v>34</v>
      </c>
      <c r="C13" s="27" t="s">
        <v>35</v>
      </c>
      <c r="D13" s="27">
        <v>12</v>
      </c>
      <c r="E13" s="28">
        <v>872.4</v>
      </c>
      <c r="F13" s="28">
        <f t="shared" si="0"/>
        <v>10468.799999999999</v>
      </c>
      <c r="G13" s="28">
        <v>955.2</v>
      </c>
      <c r="H13" s="28">
        <f t="shared" si="1"/>
        <v>11462.400000000001</v>
      </c>
      <c r="I13" s="28">
        <v>1039.2</v>
      </c>
      <c r="J13" s="28">
        <f t="shared" si="2"/>
        <v>12470.400000000001</v>
      </c>
      <c r="K13" s="28">
        <f t="shared" si="3"/>
        <v>955.6</v>
      </c>
      <c r="L13" s="28">
        <f t="shared" si="4"/>
        <v>11467.200000000003</v>
      </c>
      <c r="M13" s="32">
        <f t="shared" si="5"/>
        <v>1000.8086330562912</v>
      </c>
      <c r="N13" s="28">
        <f t="shared" si="6"/>
        <v>8.7275763312429451</v>
      </c>
      <c r="O13" s="28">
        <f t="shared" si="7"/>
        <v>11467.200000000003</v>
      </c>
    </row>
    <row r="14" spans="1:16379" x14ac:dyDescent="0.25">
      <c r="A14" s="21"/>
      <c r="B14" s="22" t="s">
        <v>10</v>
      </c>
      <c r="C14" s="23"/>
      <c r="D14" s="23"/>
      <c r="E14" s="24"/>
      <c r="F14" s="25">
        <f>SUM(F9:F13)</f>
        <v>236620.79999999999</v>
      </c>
      <c r="G14" s="25"/>
      <c r="H14" s="25">
        <f>SUM(H9:H13)</f>
        <v>251006.40000000002</v>
      </c>
      <c r="I14" s="25"/>
      <c r="J14" s="25">
        <f>SUM(J9:J13)</f>
        <v>265392.00000000006</v>
      </c>
      <c r="K14" s="32"/>
      <c r="L14" s="33">
        <f>(F14+H14+J14)/3</f>
        <v>251006.40000000002</v>
      </c>
      <c r="M14" s="32">
        <f>STDEV(F14,H14,J14)</f>
        <v>14385.600000000035</v>
      </c>
      <c r="N14" s="28">
        <f t="shared" ref="N14" si="8">M14/L14*100</f>
        <v>5.7311686076530455</v>
      </c>
      <c r="O14" s="33">
        <f>L14</f>
        <v>251006.40000000002</v>
      </c>
    </row>
    <row r="15" spans="1:16379" ht="15.75" x14ac:dyDescent="0.25">
      <c r="B15" s="15"/>
      <c r="C15" s="16"/>
      <c r="D15" s="16"/>
      <c r="E15" s="17"/>
      <c r="F15" s="18"/>
      <c r="G15" s="17"/>
      <c r="H15" s="18"/>
      <c r="I15" s="17"/>
      <c r="J15" s="19"/>
    </row>
    <row r="16" spans="1:16379" ht="15.75" customHeight="1" x14ac:dyDescent="0.25">
      <c r="B16" s="50"/>
      <c r="C16" s="58"/>
      <c r="D16" s="58"/>
      <c r="E16" s="58"/>
      <c r="F16" s="58"/>
      <c r="G16" s="58"/>
      <c r="H16" s="58"/>
      <c r="I16" s="58"/>
      <c r="J16" s="58"/>
    </row>
    <row r="17" spans="2:15" ht="15.75" x14ac:dyDescent="0.25">
      <c r="B17" s="13"/>
      <c r="C17" s="14"/>
      <c r="D17" s="9"/>
      <c r="E17" s="10"/>
      <c r="F17" s="12"/>
      <c r="G17" s="10"/>
      <c r="H17" s="12"/>
      <c r="I17" s="10"/>
      <c r="J17" s="12"/>
      <c r="M17" s="38"/>
    </row>
    <row r="18" spans="2:15" ht="15.75" customHeight="1" x14ac:dyDescent="0.25">
      <c r="B18" s="39"/>
      <c r="C18" s="59"/>
      <c r="D18" s="59"/>
      <c r="E18" s="59"/>
      <c r="F18" s="59"/>
      <c r="G18" s="59"/>
      <c r="H18" s="59"/>
      <c r="I18" s="59"/>
      <c r="J18" s="59"/>
      <c r="M18" s="38"/>
    </row>
    <row r="19" spans="2:15" ht="15.6" customHeight="1" x14ac:dyDescent="0.25">
      <c r="B19" s="50" t="s">
        <v>16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2:15" ht="15.75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2:15" ht="15.75" x14ac:dyDescent="0.25">
      <c r="B21" s="39" t="s">
        <v>17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2:15" ht="15.75" x14ac:dyDescent="0.25">
      <c r="B22" s="52" t="s">
        <v>39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</sheetData>
  <mergeCells count="25">
    <mergeCell ref="B22:O22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6:J16"/>
    <mergeCell ref="B18:J18"/>
    <mergeCell ref="O4:O7"/>
    <mergeCell ref="B21:O21"/>
    <mergeCell ref="I5:J5"/>
    <mergeCell ref="M4:M7"/>
    <mergeCell ref="N4:N7"/>
    <mergeCell ref="I6:J6"/>
    <mergeCell ref="K4:K7"/>
    <mergeCell ref="L4:L7"/>
    <mergeCell ref="B19:O19"/>
    <mergeCell ref="B20:O20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4" t="s">
        <v>0</v>
      </c>
      <c r="B2" s="54" t="s">
        <v>3</v>
      </c>
      <c r="C2" s="44" t="s">
        <v>2</v>
      </c>
      <c r="D2" s="48"/>
      <c r="E2" s="48"/>
    </row>
    <row r="3" spans="1:5" ht="15.75" x14ac:dyDescent="0.25">
      <c r="A3" s="41"/>
      <c r="B3" s="55"/>
      <c r="C3" s="42"/>
      <c r="D3" s="40"/>
      <c r="E3" s="40"/>
    </row>
    <row r="4" spans="1:5" ht="15.75" customHeight="1" x14ac:dyDescent="0.25">
      <c r="A4" s="41"/>
      <c r="B4" s="55"/>
      <c r="C4" s="42"/>
      <c r="D4" s="60"/>
      <c r="E4" s="60"/>
    </row>
    <row r="5" spans="1:5" ht="15.75" x14ac:dyDescent="0.25">
      <c r="A5" s="41"/>
      <c r="B5" s="55"/>
      <c r="C5" s="43"/>
      <c r="D5" s="36" t="s">
        <v>4</v>
      </c>
      <c r="E5" s="36" t="s">
        <v>6</v>
      </c>
    </row>
    <row r="6" spans="1:5" ht="15.6" x14ac:dyDescent="0.3">
      <c r="A6" s="34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5" t="s">
        <v>19</v>
      </c>
      <c r="B7" s="27" t="s">
        <v>22</v>
      </c>
      <c r="C7" s="27">
        <v>3</v>
      </c>
      <c r="D7" s="28"/>
      <c r="E7" s="28"/>
    </row>
    <row r="8" spans="1:5" ht="27.75" customHeight="1" x14ac:dyDescent="0.25">
      <c r="A8" s="35" t="s">
        <v>20</v>
      </c>
      <c r="B8" s="27" t="s">
        <v>22</v>
      </c>
      <c r="C8" s="27">
        <v>6</v>
      </c>
      <c r="D8" s="28"/>
      <c r="E8" s="28"/>
    </row>
    <row r="9" spans="1:5" ht="36.75" customHeight="1" x14ac:dyDescent="0.25">
      <c r="A9" s="26" t="s">
        <v>21</v>
      </c>
      <c r="B9" s="27" t="s">
        <v>22</v>
      </c>
      <c r="C9" s="27">
        <v>3</v>
      </c>
      <c r="D9" s="28"/>
      <c r="E9" s="28"/>
    </row>
    <row r="10" spans="1:5" ht="27.75" customHeight="1" x14ac:dyDescent="0.25">
      <c r="A10" s="26" t="s">
        <v>23</v>
      </c>
      <c r="B10" s="27" t="s">
        <v>22</v>
      </c>
      <c r="C10" s="27">
        <v>3</v>
      </c>
      <c r="D10" s="28"/>
      <c r="E10" s="28"/>
    </row>
    <row r="11" spans="1:5" ht="38.25" customHeight="1" x14ac:dyDescent="0.25">
      <c r="A11" s="26" t="s">
        <v>27</v>
      </c>
      <c r="B11" s="27" t="s">
        <v>18</v>
      </c>
      <c r="C11" s="27">
        <v>10</v>
      </c>
      <c r="D11" s="28"/>
      <c r="E11" s="28"/>
    </row>
    <row r="12" spans="1:5" ht="27" customHeight="1" x14ac:dyDescent="0.25">
      <c r="A12" s="26" t="s">
        <v>24</v>
      </c>
      <c r="B12" s="27" t="s">
        <v>26</v>
      </c>
      <c r="C12" s="27">
        <v>50</v>
      </c>
      <c r="D12" s="28"/>
      <c r="E12" s="28"/>
    </row>
    <row r="13" spans="1:5" ht="23.25" customHeight="1" x14ac:dyDescent="0.25">
      <c r="A13" s="26" t="s">
        <v>25</v>
      </c>
      <c r="B13" s="27" t="s">
        <v>26</v>
      </c>
      <c r="C13" s="27">
        <v>15</v>
      </c>
      <c r="D13" s="28"/>
      <c r="E13" s="28"/>
    </row>
    <row r="14" spans="1:5" ht="36.75" customHeight="1" x14ac:dyDescent="0.25">
      <c r="A14" s="26" t="s">
        <v>28</v>
      </c>
      <c r="B14" s="27" t="s">
        <v>26</v>
      </c>
      <c r="C14" s="27">
        <v>100</v>
      </c>
      <c r="D14" s="28"/>
      <c r="E14" s="28"/>
    </row>
    <row r="15" spans="1:5" x14ac:dyDescent="0.25">
      <c r="A15" s="22" t="s">
        <v>10</v>
      </c>
      <c r="B15" s="23"/>
      <c r="C15" s="23"/>
      <c r="D15" s="24"/>
      <c r="E15" s="25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2021-11-25T08:50:02Z</dcterms:modified>
</cp:coreProperties>
</file>