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315" windowHeight="9015" activeTab="0"/>
  </bookViews>
  <sheets>
    <sheet name="Расчет цены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<sst xmlns="http://schemas.openxmlformats.org/spreadsheetml/2006/main" count="33" uniqueCount="30">
  <si>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№</t>
  </si>
  <si>
    <t>Ед. изм</t>
  </si>
  <si>
    <t>Кол-во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</si>
  <si>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</si>
  <si>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</si>
  <si>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</si>
  <si>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Коммерческое предложение Поставщик №1</t>
  </si>
  <si>
    <t>Коммерческое предложение Поставщик №2</t>
  </si>
  <si>
    <t>Коммерческое предложение Поставщик №3</t>
  </si>
  <si>
    <t>В результате проведенного расчета НМЦ договора составила:</t>
  </si>
  <si>
    <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</si>
  <si>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 xml:space="preserve">Обоснование начальной (максимальной) цены договора, цены договора, заключаемого с единственным поставщиком (подрядчиком, исполнителем) 
</t>
  </si>
  <si>
    <t>Наименование предмета договора</t>
  </si>
  <si>
    <t>Коммерческие предложения, данные реестра договоров (руб./ед.изм.)</t>
  </si>
  <si>
    <t>Однородность совокупности значений выявленных цен, используемых в расчете Н(М)Ц, ЦДЕП</t>
  </si>
  <si>
    <t>Н(М)ЦД, ЦДЕП, определяемая методом сопоставимых рыночных цен (анализа рынка)*</t>
  </si>
  <si>
    <t>в том числе НДС 20%</t>
  </si>
  <si>
    <t>м</t>
  </si>
  <si>
    <t>шт</t>
  </si>
  <si>
    <t>Дата подготовки НМЦ 22.05.23</t>
  </si>
  <si>
    <t xml:space="preserve">Обоснование начальной (максимальной) цены договора для запроса котировок в электронной форме на поставку труб.
Обоснование НМЦ осуществлено методом сопоставимых рыночных цен (анализа рынка) на основании коммерческих предложений предполагаемых поставщиков. 
</t>
  </si>
  <si>
    <t>Труба ЭС 325х6 12м</t>
  </si>
  <si>
    <t>Швеллер 10П 6м Ст.3</t>
  </si>
  <si>
    <t>Уголок 50х50х4 6м Ст.3</t>
  </si>
  <si>
    <t>Труба ЭС 219х5 12м</t>
  </si>
  <si>
    <t>3 813,22</t>
  </si>
  <si>
    <t>2 049,933</t>
  </si>
  <si>
    <t>1 487 597,92</t>
  </si>
  <si>
    <t>1 677 053,61</t>
  </si>
  <si>
    <t>Доставка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</si>
</sst>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#,##0.00\ [$€-1];[Red]\-#,##0.00\ [$€-1]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Times New Roman"/>
      <family val="1"/>
    </font>
    <font>
      <sz val="8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2" fontId="5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textRotation="90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/>
    </xf>
    <xf numFmtId="4" fontId="45" fillId="0" borderId="12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left" textRotation="90" wrapText="1"/>
    </xf>
    <xf numFmtId="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4" fontId="45" fillId="0" borderId="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3362325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3333750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3</xdr:row>
      <xdr:rowOff>1600200</xdr:rowOff>
    </xdr:from>
    <xdr:to>
      <xdr:col>10</xdr:col>
      <xdr:colOff>1504950</xdr:colOff>
      <xdr:row>3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48675" y="4010025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3</xdr:row>
      <xdr:rowOff>1400175</xdr:rowOff>
    </xdr:from>
    <xdr:to>
      <xdr:col>10</xdr:col>
      <xdr:colOff>419100</xdr:colOff>
      <xdr:row>3</xdr:row>
      <xdr:rowOff>1628775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96325" y="38100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PageLayoutView="0" workbookViewId="0" topLeftCell="A8">
      <selection activeCell="H13" sqref="H13"/>
    </sheetView>
  </sheetViews>
  <sheetFormatPr defaultColWidth="9.140625" defaultRowHeight="15"/>
  <cols>
    <col min="1" max="1" width="3.140625" style="1" customWidth="1"/>
    <col min="2" max="2" width="28.421875" style="1" customWidth="1"/>
    <col min="3" max="3" width="5.8515625" style="1" customWidth="1"/>
    <col min="4" max="4" width="3.8515625" style="1" customWidth="1"/>
    <col min="5" max="5" width="12.140625" style="1" customWidth="1"/>
    <col min="6" max="6" width="14.7109375" style="1" customWidth="1"/>
    <col min="7" max="7" width="13.00390625" style="20" customWidth="1"/>
    <col min="8" max="8" width="15.57421875" style="1" customWidth="1"/>
    <col min="9" max="9" width="15.421875" style="1" customWidth="1"/>
    <col min="10" max="10" width="14.28125" style="1" customWidth="1"/>
    <col min="11" max="11" width="22.7109375" style="1" customWidth="1"/>
    <col min="12" max="13" width="9.140625" style="1" customWidth="1"/>
    <col min="14" max="14" width="9.140625" style="20" customWidth="1"/>
    <col min="15" max="16384" width="9.140625" style="1" customWidth="1"/>
  </cols>
  <sheetData>
    <row r="1" spans="1:11" ht="111.75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39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9" customHeight="1">
      <c r="A3" s="31" t="s">
        <v>0</v>
      </c>
      <c r="B3" s="33" t="s">
        <v>12</v>
      </c>
      <c r="C3" s="32" t="s">
        <v>1</v>
      </c>
      <c r="D3" s="32" t="s">
        <v>2</v>
      </c>
      <c r="E3" s="28" t="s">
        <v>13</v>
      </c>
      <c r="F3" s="29"/>
      <c r="G3" s="29"/>
      <c r="H3" s="35" t="s">
        <v>14</v>
      </c>
      <c r="I3" s="36"/>
      <c r="J3" s="36"/>
      <c r="K3" s="9" t="s">
        <v>15</v>
      </c>
    </row>
    <row r="4" spans="1:11" ht="159" customHeight="1">
      <c r="A4" s="32"/>
      <c r="B4" s="32"/>
      <c r="C4" s="34"/>
      <c r="D4" s="34"/>
      <c r="E4" s="6" t="s">
        <v>6</v>
      </c>
      <c r="F4" s="6" t="s">
        <v>7</v>
      </c>
      <c r="G4" s="18" t="s">
        <v>8</v>
      </c>
      <c r="H4" s="5" t="s">
        <v>5</v>
      </c>
      <c r="I4" s="5" t="s">
        <v>3</v>
      </c>
      <c r="J4" s="7" t="s">
        <v>4</v>
      </c>
      <c r="K4" s="3" t="s">
        <v>10</v>
      </c>
    </row>
    <row r="5" spans="1:11" ht="159" customHeight="1">
      <c r="A5" s="17">
        <v>1</v>
      </c>
      <c r="B5" s="12" t="s">
        <v>21</v>
      </c>
      <c r="C5" s="11" t="s">
        <v>17</v>
      </c>
      <c r="D5" s="10">
        <v>408</v>
      </c>
      <c r="E5" s="24">
        <v>3604</v>
      </c>
      <c r="F5" s="16" t="s">
        <v>25</v>
      </c>
      <c r="G5" s="19">
        <v>3521</v>
      </c>
      <c r="H5" s="13">
        <f>AVERAGE(E5:G5)</f>
        <v>3562.5</v>
      </c>
      <c r="I5" s="14">
        <f>STDEV(E5:G5)</f>
        <v>58.68986283848344</v>
      </c>
      <c r="J5" s="14">
        <f>I5/H5*100</f>
        <v>1.6474347463433947</v>
      </c>
      <c r="K5" s="2" t="s">
        <v>27</v>
      </c>
    </row>
    <row r="6" spans="1:11" ht="159" customHeight="1">
      <c r="A6" s="17">
        <v>2</v>
      </c>
      <c r="B6" s="12" t="s">
        <v>22</v>
      </c>
      <c r="C6" s="11" t="s">
        <v>17</v>
      </c>
      <c r="D6" s="10">
        <v>162</v>
      </c>
      <c r="E6" s="15">
        <v>791</v>
      </c>
      <c r="F6" s="16">
        <v>688.54</v>
      </c>
      <c r="G6" s="23">
        <v>713</v>
      </c>
      <c r="H6" s="13">
        <f>AVERAGE(E6:G6)</f>
        <v>730.8466666666667</v>
      </c>
      <c r="I6" s="14">
        <f>STDEV(E6:G6)</f>
        <v>53.5106581283891</v>
      </c>
      <c r="J6" s="14">
        <f>I6/H6*100</f>
        <v>7.32173526527075</v>
      </c>
      <c r="K6" s="2">
        <f>H6*D6</f>
        <v>118397.16</v>
      </c>
    </row>
    <row r="7" spans="1:11" ht="159" customHeight="1">
      <c r="A7" s="17">
        <v>3</v>
      </c>
      <c r="B7" s="12" t="s">
        <v>23</v>
      </c>
      <c r="C7" s="11" t="s">
        <v>17</v>
      </c>
      <c r="D7" s="10">
        <v>60</v>
      </c>
      <c r="E7" s="15">
        <v>255</v>
      </c>
      <c r="F7" s="16">
        <v>211.06</v>
      </c>
      <c r="G7" s="23">
        <v>242</v>
      </c>
      <c r="H7" s="13">
        <f>AVERAGE(E7:G7:F7)</f>
        <v>236.01999999999998</v>
      </c>
      <c r="I7" s="14">
        <f>STDEV(E7:G7)</f>
        <v>22.572133262055672</v>
      </c>
      <c r="J7" s="14">
        <f>I7/H7*100</f>
        <v>9.563652767585658</v>
      </c>
      <c r="K7" s="2">
        <f>H7*D7</f>
        <v>14161.199999999999</v>
      </c>
    </row>
    <row r="8" spans="1:13" ht="159" customHeight="1">
      <c r="A8" s="17">
        <v>4</v>
      </c>
      <c r="B8" s="21" t="s">
        <v>24</v>
      </c>
      <c r="C8" s="11" t="s">
        <v>17</v>
      </c>
      <c r="D8" s="10">
        <v>12</v>
      </c>
      <c r="E8" s="15">
        <v>2374</v>
      </c>
      <c r="F8" s="16" t="s">
        <v>26</v>
      </c>
      <c r="G8" s="19">
        <v>2270</v>
      </c>
      <c r="H8" s="13">
        <f>AVERAGE(E8:G8)</f>
        <v>2322</v>
      </c>
      <c r="I8" s="14">
        <f>STDEV(E8:G8)</f>
        <v>73.53910524340094</v>
      </c>
      <c r="J8" s="14">
        <f>I8/H8*100</f>
        <v>3.167058796012099</v>
      </c>
      <c r="K8" s="2">
        <f>H8*D8</f>
        <v>27864</v>
      </c>
      <c r="L8" s="22"/>
      <c r="M8" s="22"/>
    </row>
    <row r="9" spans="1:13" ht="159" customHeight="1">
      <c r="A9" s="17">
        <v>5</v>
      </c>
      <c r="B9" s="21" t="s">
        <v>29</v>
      </c>
      <c r="C9" s="11" t="s">
        <v>18</v>
      </c>
      <c r="D9" s="10">
        <v>1</v>
      </c>
      <c r="E9" s="15">
        <v>35000</v>
      </c>
      <c r="F9" s="16">
        <v>22100</v>
      </c>
      <c r="G9" s="19">
        <v>30000</v>
      </c>
      <c r="H9" s="13">
        <f>AVERAGE(E9:G9)</f>
        <v>29033.333333333332</v>
      </c>
      <c r="I9" s="14">
        <f>STDEV(E9:G9)</f>
        <v>6504.101270224292</v>
      </c>
      <c r="J9" s="14">
        <f>I9/H9*100</f>
        <v>22.40218577574383</v>
      </c>
      <c r="K9" s="2">
        <f>H9*D9</f>
        <v>29033.333333333332</v>
      </c>
      <c r="L9" s="22"/>
      <c r="M9" s="22"/>
    </row>
    <row r="10" spans="1:11" ht="15.75">
      <c r="A10" s="17"/>
      <c r="B10" s="27" t="s">
        <v>9</v>
      </c>
      <c r="C10" s="27"/>
      <c r="D10" s="27"/>
      <c r="E10" s="27"/>
      <c r="F10" s="27"/>
      <c r="G10" s="27"/>
      <c r="H10" s="27"/>
      <c r="I10" s="27"/>
      <c r="J10" s="27"/>
      <c r="K10" s="4" t="s">
        <v>28</v>
      </c>
    </row>
    <row r="11" spans="1:11" ht="12.75">
      <c r="A11" s="8"/>
      <c r="K11" s="8" t="s">
        <v>16</v>
      </c>
    </row>
    <row r="15" ht="12.75">
      <c r="B15" s="8" t="s">
        <v>19</v>
      </c>
    </row>
  </sheetData>
  <sheetProtection/>
  <mergeCells count="9">
    <mergeCell ref="A1:K1"/>
    <mergeCell ref="B10:J10"/>
    <mergeCell ref="E3:G3"/>
    <mergeCell ref="A2:K2"/>
    <mergeCell ref="A3:A4"/>
    <mergeCell ref="B3:B4"/>
    <mergeCell ref="C3:C4"/>
    <mergeCell ref="D3:D4"/>
    <mergeCell ref="H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RePack by Diakov</cp:lastModifiedBy>
  <cp:lastPrinted>2022-01-20T08:57:49Z</cp:lastPrinted>
  <dcterms:created xsi:type="dcterms:W3CDTF">2014-01-15T18:15:09Z</dcterms:created>
  <dcterms:modified xsi:type="dcterms:W3CDTF">2023-09-18T08:37:54Z</dcterms:modified>
  <cp:category/>
  <cp:version/>
  <cp:contentType/>
  <cp:contentStatus/>
</cp:coreProperties>
</file>