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90" windowWidth="16605" windowHeight="9030"/>
  </bookViews>
  <sheets>
    <sheet name="нмцд" sheetId="4" r:id="rId1"/>
  </sheets>
  <definedNames>
    <definedName name="OLE_LINK1" localSheetId="0">нмцд!#REF!</definedName>
  </definedNames>
  <calcPr calcId="145621"/>
</workbook>
</file>

<file path=xl/calcChain.xml><?xml version="1.0" encoding="utf-8"?>
<calcChain xmlns="http://schemas.openxmlformats.org/spreadsheetml/2006/main">
  <c r="D14" i="4" l="1"/>
  <c r="K10" i="4" l="1"/>
  <c r="K11" i="4"/>
  <c r="K12" i="4"/>
  <c r="K13" i="4"/>
  <c r="J10" i="4"/>
  <c r="J11" i="4"/>
  <c r="J12" i="4"/>
  <c r="J13" i="4"/>
  <c r="H10" i="4"/>
  <c r="H11" i="4"/>
  <c r="H12" i="4"/>
  <c r="H13" i="4"/>
  <c r="H9" i="4"/>
  <c r="F10" i="4"/>
  <c r="F11" i="4"/>
  <c r="F12" i="4"/>
  <c r="F13" i="4"/>
  <c r="F9" i="4"/>
  <c r="M12" i="4" l="1"/>
  <c r="M10" i="4"/>
  <c r="L11" i="4"/>
  <c r="O11" i="4" s="1"/>
  <c r="H14" i="4"/>
  <c r="L12" i="4"/>
  <c r="L10" i="4"/>
  <c r="M11" i="4"/>
  <c r="N11" i="4" s="1"/>
  <c r="L13" i="4"/>
  <c r="O13" i="4" s="1"/>
  <c r="M13" i="4"/>
  <c r="O10" i="4" l="1"/>
  <c r="N10" i="4"/>
  <c r="O12" i="4"/>
  <c r="N12" i="4"/>
  <c r="N13" i="4"/>
  <c r="J9" i="4"/>
  <c r="J14" i="4" s="1"/>
  <c r="K9" i="4" l="1"/>
  <c r="F14" i="4"/>
  <c r="M9" i="4" l="1"/>
  <c r="L14" i="4"/>
  <c r="L9" i="4"/>
  <c r="O9" i="4" l="1"/>
  <c r="N9" i="4"/>
  <c r="M14" i="4"/>
  <c r="N14" i="4" s="1"/>
  <c r="O14" i="4"/>
</calcChain>
</file>

<file path=xl/sharedStrings.xml><?xml version="1.0" encoding="utf-8"?>
<sst xmlns="http://schemas.openxmlformats.org/spreadsheetml/2006/main" count="36" uniqueCount="30">
  <si>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</si>
  <si>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</si>
  <si>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</si>
  <si>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</si>
  <si>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</si>
  <si>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</si>
  <si>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</si>
  <si>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</si>
  <si>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</si>
  <si>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</si>
  <si>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</si>
  <si>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</si>
  <si>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</si>
  <si>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</si>
  <si>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</si>
  <si>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</si>
  <si>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</si>
  <si>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</si>
  <si>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комп</t>
  </si>
  <si>
    <t>Выполнение работ по реставрации музейных предметов</t>
  </si>
  <si>
    <t>Кресло мягкое с высокой спинкой, обито тканью коричневого цвета. Конец XIX - начало XX в. Дерево, ткань. КП № 2951/1 мч/оф. Размеры: 104,0 х65,0 х55,0 см.</t>
  </si>
  <si>
    <t>). Кресло мягкое с высокой спинкой, обито тканью коричневого цвета. Конец XIX - начало XX в. Дерево, ткань. КП № 2951/2мч/оф. Размеры: 104,0 х 65,0 х 55,0 см.</t>
  </si>
  <si>
    <t>Кресло мягкое с высокой спинкой, обито тканью коричневого цвета. Конец XIX - начало XX в. Дерево, ткань. КП № 2951/3мч/оф. Размеры: 104,0 х 65,0 х 55,0 см.</t>
  </si>
  <si>
    <t>Наименование предмета закупки (выполнения работ)</t>
  </si>
  <si>
    <t>Кресло мягкое с высокой спинкой, обито тканью коричневого цвета. Конец XIX - начало XX в. Дерево, ткань. КП № 2951/4мч/оф. Размеры: 104,0 х 65,0 х 55,0 см.</t>
  </si>
  <si>
    <t>Журнал «Русская мысль». М. 1896 г. Декабрь. Первая публикация пьесы А.П.Чехова «Чайка».Бумага, типографская печать. КП № 1411  мч/оф. Размеры: 25,0 х 16,0 х 4,0 см.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</si>
  <si>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345 от 22.12.2020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</si>
  <si>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347 от 22.12.2020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</si>
  <si>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346 от 22.12.2020</t>
    </r>
  </si>
  <si>
    <t xml:space="preserve"> Заказчиком принято решение объявить запрос предложений в электронной форме по начальной (максимальной) цене договора  1 280 000,00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</si>
</sst>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6" xfId="0" applyFont="1" applyBorder="1"/>
    <xf numFmtId="4" fontId="17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2"/>
  <sheetViews>
    <sheetView tabSelected="1" topLeftCell="A7" zoomScale="85" zoomScaleNormal="85" workbookViewId="0">
      <selection activeCell="K24" sqref="K24"/>
    </sheetView>
  </sheetViews>
  <sheetFormatPr defaultRowHeight="15" x14ac:dyDescent="0.25"/>
  <cols>
    <col min="1" max="1" width="6.28515625" customWidth="1"/>
    <col min="2" max="2" width="58.855468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</row>
    <row r="2" spans="1:16379" ht="69" customHeight="1" x14ac:dyDescent="0.3">
      <c r="A2" s="2"/>
      <c r="B2" s="53" t="s">
        <v>19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0" t="s">
        <v>6</v>
      </c>
      <c r="C3" s="50"/>
      <c r="D3" s="50"/>
      <c r="E3" s="50"/>
      <c r="F3" s="50"/>
      <c r="G3" s="50"/>
      <c r="H3" s="50"/>
      <c r="I3" s="50"/>
      <c r="J3" s="50"/>
    </row>
    <row r="4" spans="1:16379" s="1" customFormat="1" ht="20.45" customHeight="1" x14ac:dyDescent="0.2">
      <c r="A4" s="40" t="s">
        <v>4</v>
      </c>
      <c r="B4" s="40" t="s">
        <v>23</v>
      </c>
      <c r="C4" s="48" t="s">
        <v>2</v>
      </c>
      <c r="D4" s="40" t="s">
        <v>1</v>
      </c>
      <c r="E4" s="43" t="s">
        <v>0</v>
      </c>
      <c r="F4" s="43"/>
      <c r="G4" s="43"/>
      <c r="H4" s="43"/>
      <c r="I4" s="43"/>
      <c r="J4" s="43"/>
      <c r="K4" s="40" t="s">
        <v>10</v>
      </c>
      <c r="L4" s="40" t="s">
        <v>11</v>
      </c>
      <c r="M4" s="37" t="s">
        <v>12</v>
      </c>
      <c r="N4" s="40" t="s">
        <v>13</v>
      </c>
      <c r="O4" s="43" t="s">
        <v>14</v>
      </c>
    </row>
    <row r="5" spans="1:16379" s="1" customFormat="1" ht="19.149999999999999" customHeight="1" x14ac:dyDescent="0.25">
      <c r="A5" s="43"/>
      <c r="B5" s="37"/>
      <c r="C5" s="49"/>
      <c r="D5" s="38"/>
      <c r="E5" s="36">
        <v>1</v>
      </c>
      <c r="F5" s="36"/>
      <c r="G5" s="36">
        <v>2</v>
      </c>
      <c r="H5" s="36"/>
      <c r="I5" s="36">
        <v>3</v>
      </c>
      <c r="J5" s="36"/>
      <c r="K5" s="43"/>
      <c r="L5" s="43"/>
      <c r="M5" s="38"/>
      <c r="N5" s="41"/>
      <c r="O5" s="43"/>
    </row>
    <row r="6" spans="1:16379" s="1" customFormat="1" ht="31.15" customHeight="1" x14ac:dyDescent="0.25">
      <c r="A6" s="43"/>
      <c r="B6" s="37"/>
      <c r="C6" s="49"/>
      <c r="D6" s="38"/>
      <c r="E6" s="42" t="s">
        <v>26</v>
      </c>
      <c r="F6" s="42"/>
      <c r="G6" s="42" t="s">
        <v>27</v>
      </c>
      <c r="H6" s="42"/>
      <c r="I6" s="42" t="s">
        <v>28</v>
      </c>
      <c r="J6" s="42"/>
      <c r="K6" s="43"/>
      <c r="L6" s="43"/>
      <c r="M6" s="38"/>
      <c r="N6" s="41"/>
      <c r="O6" s="43"/>
    </row>
    <row r="7" spans="1:16379" s="1" customFormat="1" ht="29.25" customHeight="1" x14ac:dyDescent="0.2">
      <c r="A7" s="43"/>
      <c r="B7" s="37"/>
      <c r="C7" s="49"/>
      <c r="D7" s="39"/>
      <c r="E7" s="6" t="s">
        <v>3</v>
      </c>
      <c r="F7" s="6" t="s">
        <v>5</v>
      </c>
      <c r="G7" s="6" t="s">
        <v>7</v>
      </c>
      <c r="H7" s="6" t="s">
        <v>5</v>
      </c>
      <c r="I7" s="6" t="s">
        <v>3</v>
      </c>
      <c r="J7" s="6" t="s">
        <v>5</v>
      </c>
      <c r="K7" s="44"/>
      <c r="L7" s="44"/>
      <c r="M7" s="39"/>
      <c r="N7" s="41"/>
      <c r="O7" s="43"/>
    </row>
    <row r="8" spans="1:16379" s="4" customFormat="1" ht="18" customHeight="1" x14ac:dyDescent="0.25">
      <c r="A8" s="5">
        <v>1</v>
      </c>
      <c r="B8" s="26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3">
        <v>11</v>
      </c>
      <c r="L8" s="23">
        <v>12</v>
      </c>
      <c r="M8" s="24">
        <v>13</v>
      </c>
      <c r="N8" s="25">
        <v>14</v>
      </c>
      <c r="O8" s="23">
        <v>15</v>
      </c>
    </row>
    <row r="9" spans="1:16379" s="4" customFormat="1" ht="59.25" customHeight="1" x14ac:dyDescent="0.25">
      <c r="A9" s="28">
        <v>1</v>
      </c>
      <c r="B9" s="29" t="s">
        <v>20</v>
      </c>
      <c r="C9" s="30" t="s">
        <v>17</v>
      </c>
      <c r="D9" s="34">
        <v>1</v>
      </c>
      <c r="E9" s="33">
        <v>226900</v>
      </c>
      <c r="F9" s="30">
        <f>D9*E9</f>
        <v>226900</v>
      </c>
      <c r="G9" s="30">
        <v>277100</v>
      </c>
      <c r="H9" s="30">
        <f>D9*G9</f>
        <v>277100</v>
      </c>
      <c r="I9" s="30">
        <v>247000</v>
      </c>
      <c r="J9" s="30">
        <f>D9*I9</f>
        <v>247000</v>
      </c>
      <c r="K9" s="30">
        <f>(E9+G9+I9)/3</f>
        <v>250333.33333333334</v>
      </c>
      <c r="L9" s="30">
        <f t="shared" ref="L9:L13" si="0">(F9+H9+J9)/3</f>
        <v>250333.33333333334</v>
      </c>
      <c r="M9" s="30">
        <f>STDEV(F9,H9,J9)</f>
        <v>25265.457314945503</v>
      </c>
      <c r="N9" s="30">
        <f>SUM(M9)/L9*100</f>
        <v>10.092725958034157</v>
      </c>
      <c r="O9" s="30">
        <f t="shared" ref="O9:O13" si="1">L9</f>
        <v>250333.33333333334</v>
      </c>
    </row>
    <row r="10" spans="1:16379" s="4" customFormat="1" ht="57.75" customHeight="1" x14ac:dyDescent="0.25">
      <c r="A10" s="28">
        <v>2</v>
      </c>
      <c r="B10" s="29" t="s">
        <v>21</v>
      </c>
      <c r="C10" s="30" t="s">
        <v>17</v>
      </c>
      <c r="D10" s="34">
        <v>1</v>
      </c>
      <c r="E10" s="33">
        <v>226900</v>
      </c>
      <c r="F10" s="30">
        <f t="shared" ref="F10:F13" si="2">D10*E10</f>
        <v>226900</v>
      </c>
      <c r="G10" s="30">
        <v>277100</v>
      </c>
      <c r="H10" s="30">
        <f t="shared" ref="H10:H13" si="3">D10*G10</f>
        <v>277100</v>
      </c>
      <c r="I10" s="30">
        <v>247000</v>
      </c>
      <c r="J10" s="30">
        <f t="shared" ref="J10:J13" si="4">D10*I10</f>
        <v>247000</v>
      </c>
      <c r="K10" s="30">
        <f t="shared" ref="K10:K13" si="5">(E10+G10+I10)/3</f>
        <v>250333.33333333334</v>
      </c>
      <c r="L10" s="30">
        <f t="shared" si="0"/>
        <v>250333.33333333334</v>
      </c>
      <c r="M10" s="30">
        <f t="shared" ref="M10:M13" si="6">STDEV(F10,H10,J10)</f>
        <v>25265.457314945503</v>
      </c>
      <c r="N10" s="30">
        <f t="shared" ref="N10:N13" si="7">SUM(M10)/L10*100</f>
        <v>10.092725958034157</v>
      </c>
      <c r="O10" s="30">
        <f t="shared" si="1"/>
        <v>250333.33333333334</v>
      </c>
    </row>
    <row r="11" spans="1:16379" s="4" customFormat="1" ht="70.5" customHeight="1" x14ac:dyDescent="0.25">
      <c r="A11" s="28">
        <v>3</v>
      </c>
      <c r="B11" s="29" t="s">
        <v>22</v>
      </c>
      <c r="C11" s="30" t="s">
        <v>17</v>
      </c>
      <c r="D11" s="34">
        <v>1</v>
      </c>
      <c r="E11" s="33">
        <v>226900</v>
      </c>
      <c r="F11" s="30">
        <f t="shared" si="2"/>
        <v>226900</v>
      </c>
      <c r="G11" s="30">
        <v>277100</v>
      </c>
      <c r="H11" s="30">
        <f t="shared" si="3"/>
        <v>277100</v>
      </c>
      <c r="I11" s="30">
        <v>247000</v>
      </c>
      <c r="J11" s="30">
        <f t="shared" si="4"/>
        <v>247000</v>
      </c>
      <c r="K11" s="30">
        <f t="shared" si="5"/>
        <v>250333.33333333334</v>
      </c>
      <c r="L11" s="30">
        <f t="shared" si="0"/>
        <v>250333.33333333334</v>
      </c>
      <c r="M11" s="30">
        <f t="shared" si="6"/>
        <v>25265.457314945503</v>
      </c>
      <c r="N11" s="30">
        <f t="shared" si="7"/>
        <v>10.092725958034157</v>
      </c>
      <c r="O11" s="30">
        <f t="shared" si="1"/>
        <v>250333.33333333334</v>
      </c>
    </row>
    <row r="12" spans="1:16379" s="4" customFormat="1" ht="63.75" customHeight="1" x14ac:dyDescent="0.25">
      <c r="A12" s="28">
        <v>4</v>
      </c>
      <c r="B12" s="29" t="s">
        <v>24</v>
      </c>
      <c r="C12" s="30" t="s">
        <v>18</v>
      </c>
      <c r="D12" s="34">
        <v>1</v>
      </c>
      <c r="E12" s="33">
        <v>222430</v>
      </c>
      <c r="F12" s="30">
        <f t="shared" si="2"/>
        <v>222430</v>
      </c>
      <c r="G12" s="30">
        <v>260870</v>
      </c>
      <c r="H12" s="30">
        <f t="shared" si="3"/>
        <v>260870</v>
      </c>
      <c r="I12" s="30">
        <v>236650</v>
      </c>
      <c r="J12" s="30">
        <f t="shared" si="4"/>
        <v>236650</v>
      </c>
      <c r="K12" s="30">
        <f t="shared" si="5"/>
        <v>239983.33333333334</v>
      </c>
      <c r="L12" s="30">
        <f t="shared" si="0"/>
        <v>239983.33333333334</v>
      </c>
      <c r="M12" s="30">
        <f t="shared" si="6"/>
        <v>19435.57905834898</v>
      </c>
      <c r="N12" s="30">
        <f t="shared" si="7"/>
        <v>8.0987203521143059</v>
      </c>
      <c r="O12" s="30">
        <f t="shared" si="1"/>
        <v>239983.33333333334</v>
      </c>
    </row>
    <row r="13" spans="1:16379" s="4" customFormat="1" ht="72.75" customHeight="1" x14ac:dyDescent="0.25">
      <c r="A13" s="28">
        <v>5</v>
      </c>
      <c r="B13" s="29" t="s">
        <v>25</v>
      </c>
      <c r="C13" s="30" t="s">
        <v>18</v>
      </c>
      <c r="D13" s="34">
        <v>1</v>
      </c>
      <c r="E13" s="33">
        <v>236870</v>
      </c>
      <c r="F13" s="30">
        <f t="shared" si="2"/>
        <v>236870</v>
      </c>
      <c r="G13" s="30">
        <v>327830</v>
      </c>
      <c r="H13" s="30">
        <f t="shared" si="3"/>
        <v>327830</v>
      </c>
      <c r="I13" s="30">
        <v>302350</v>
      </c>
      <c r="J13" s="30">
        <f t="shared" si="4"/>
        <v>302350</v>
      </c>
      <c r="K13" s="30">
        <f t="shared" si="5"/>
        <v>289016.66666666669</v>
      </c>
      <c r="L13" s="30">
        <f t="shared" si="0"/>
        <v>289016.66666666669</v>
      </c>
      <c r="M13" s="30">
        <f t="shared" si="6"/>
        <v>46922.95529198186</v>
      </c>
      <c r="N13" s="30">
        <f t="shared" si="7"/>
        <v>16.235380413580021</v>
      </c>
      <c r="O13" s="30">
        <f t="shared" si="1"/>
        <v>289016.66666666669</v>
      </c>
    </row>
    <row r="14" spans="1:16379" ht="15.75" x14ac:dyDescent="0.25">
      <c r="A14" s="20"/>
      <c r="B14" s="31" t="s">
        <v>9</v>
      </c>
      <c r="C14" s="21"/>
      <c r="D14" s="32">
        <f>SUM(D9:D13)</f>
        <v>5</v>
      </c>
      <c r="E14" s="22"/>
      <c r="F14" s="27">
        <f>SUM(F9:F13)</f>
        <v>1140000</v>
      </c>
      <c r="G14" s="22"/>
      <c r="H14" s="27">
        <f>SUM(H9:H13)</f>
        <v>1420000</v>
      </c>
      <c r="I14" s="27"/>
      <c r="J14" s="27">
        <f>SUM(J9:J13)</f>
        <v>1280000</v>
      </c>
      <c r="K14" s="27"/>
      <c r="L14" s="27">
        <f>(F14+H14+J14)/3</f>
        <v>1280000</v>
      </c>
      <c r="M14" s="27">
        <f>STDEV(F14,H14,J14)</f>
        <v>140000</v>
      </c>
      <c r="N14" s="27">
        <f>SUM(M14)/L14*100</f>
        <v>10.9375</v>
      </c>
      <c r="O14" s="27">
        <f t="shared" ref="O14" si="8">L14</f>
        <v>1280000</v>
      </c>
    </row>
    <row r="15" spans="1:16379" ht="15.75" x14ac:dyDescent="0.25">
      <c r="B15" s="15"/>
      <c r="C15" s="16"/>
      <c r="D15" s="16"/>
      <c r="E15" s="17"/>
      <c r="F15" s="18"/>
      <c r="G15" s="17"/>
      <c r="H15" s="18"/>
      <c r="I15" s="17"/>
      <c r="J15" s="19"/>
    </row>
    <row r="16" spans="1:16379" ht="15.75" x14ac:dyDescent="0.25">
      <c r="B16" s="45"/>
      <c r="C16" s="51"/>
      <c r="D16" s="51"/>
      <c r="E16" s="51"/>
      <c r="F16" s="51"/>
      <c r="G16" s="51"/>
      <c r="H16" s="51"/>
      <c r="I16" s="51"/>
      <c r="J16" s="51"/>
    </row>
    <row r="17" spans="2:15" ht="15.75" x14ac:dyDescent="0.25">
      <c r="B17" s="13"/>
      <c r="C17" s="14"/>
      <c r="D17" s="9"/>
      <c r="E17" s="10"/>
      <c r="F17" s="12"/>
      <c r="G17" s="10"/>
      <c r="H17" s="12"/>
      <c r="I17" s="10"/>
      <c r="J17" s="12"/>
    </row>
    <row r="18" spans="2:15" ht="15.75" x14ac:dyDescent="0.25">
      <c r="B18" s="35"/>
      <c r="C18" s="52"/>
      <c r="D18" s="52"/>
      <c r="E18" s="52"/>
      <c r="F18" s="52"/>
      <c r="G18" s="52"/>
      <c r="H18" s="52"/>
      <c r="I18" s="52"/>
      <c r="J18" s="52"/>
    </row>
    <row r="19" spans="2:15" ht="15.75" customHeight="1" x14ac:dyDescent="0.25">
      <c r="B19" s="45" t="s">
        <v>15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2:15" ht="15.75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2:15" ht="15.75" customHeight="1" x14ac:dyDescent="0.25">
      <c r="B21" s="35" t="s"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2:15" ht="26.25" customHeight="1" x14ac:dyDescent="0.25">
      <c r="B22" s="54" t="s">
        <v>29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</sheetData>
  <mergeCells count="25">
    <mergeCell ref="B22:O22"/>
    <mergeCell ref="A1:J1"/>
    <mergeCell ref="A4:A7"/>
    <mergeCell ref="B4:B7"/>
    <mergeCell ref="C4:C7"/>
    <mergeCell ref="D4:D7"/>
    <mergeCell ref="B3:J3"/>
    <mergeCell ref="E5:F5"/>
    <mergeCell ref="E6:F6"/>
    <mergeCell ref="E4:J4"/>
    <mergeCell ref="G5:H5"/>
    <mergeCell ref="G6:H6"/>
    <mergeCell ref="B16:J16"/>
    <mergeCell ref="B18:J18"/>
    <mergeCell ref="O4:O7"/>
    <mergeCell ref="B2:O2"/>
    <mergeCell ref="B21:O21"/>
    <mergeCell ref="I5:J5"/>
    <mergeCell ref="M4:M7"/>
    <mergeCell ref="N4:N7"/>
    <mergeCell ref="I6:J6"/>
    <mergeCell ref="K4:K7"/>
    <mergeCell ref="L4:L7"/>
    <mergeCell ref="B19:O19"/>
    <mergeCell ref="B20:O20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2020-08-10T09:10:45Z</cp:lastPrinted>
  <dcterms:created xsi:type="dcterms:W3CDTF">2016-05-23T09:46:23Z</dcterms:created>
  <dcterms:modified xsi:type="dcterms:W3CDTF">2021-03-18T11:30:38Z</dcterms:modified>
</cp:coreProperties>
</file>