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3935"/>
  </bookViews>
  <sheets>
    <sheet name="Расчет НМЦ" sheetId="4" r:id="rId1"/>
  </sheets>
  <definedNames>
    <definedName name="_xlnm.Print_Area" localSheetId="0">'Расчет НМЦ'!$A$1:$L$34</definedName>
  </definedNames>
  <calcPr calcId="125725"/>
</workbook>
</file>

<file path=xl/calcChain.xml><?xml version="1.0" encoding="utf-8"?>
<calcChain xmlns="http://schemas.openxmlformats.org/spreadsheetml/2006/main">
  <c r="M9" i="4"/>
  <c r="N9"/>
  <c r="O9"/>
  <c r="M10"/>
  <c r="N10"/>
  <c r="O10"/>
  <c r="M11"/>
  <c r="N11"/>
  <c r="O11"/>
  <c r="M12"/>
  <c r="N12"/>
  <c r="O12"/>
  <c r="M13"/>
  <c r="N13"/>
  <c r="O13"/>
  <c r="M14"/>
  <c r="N14"/>
  <c r="O14"/>
  <c r="M15"/>
  <c r="N15"/>
  <c r="O15"/>
  <c r="M16"/>
  <c r="N16"/>
  <c r="O16"/>
  <c r="M17"/>
  <c r="N17"/>
  <c r="O17"/>
  <c r="M18"/>
  <c r="N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M26"/>
  <c r="N26"/>
  <c r="O26"/>
  <c r="M27"/>
  <c r="N27"/>
  <c r="O27"/>
  <c r="M28"/>
  <c r="N28"/>
  <c r="O28"/>
  <c r="M29"/>
  <c r="N29"/>
  <c r="O29"/>
  <c r="M30"/>
  <c r="N30"/>
  <c r="O30"/>
  <c r="O8"/>
  <c r="M8"/>
  <c r="N8"/>
  <c r="O31" l="1"/>
  <c r="N31"/>
  <c r="M3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L31" l="1"/>
  <c r="J17"/>
  <c r="K17" s="1"/>
  <c r="J29"/>
  <c r="K29" s="1"/>
  <c r="J13"/>
  <c r="K13" s="1"/>
  <c r="J21"/>
  <c r="K21" s="1"/>
  <c r="J25"/>
  <c r="K25" s="1"/>
  <c r="J9"/>
  <c r="K9" s="1"/>
  <c r="J23"/>
  <c r="K23" s="1"/>
  <c r="J15"/>
  <c r="K15" s="1"/>
  <c r="J27"/>
  <c r="K27" s="1"/>
  <c r="J19"/>
  <c r="K19" s="1"/>
  <c r="J11"/>
  <c r="K11" s="1"/>
  <c r="J30"/>
  <c r="K30" s="1"/>
  <c r="J28"/>
  <c r="K28" s="1"/>
  <c r="J26"/>
  <c r="K26" s="1"/>
  <c r="J24"/>
  <c r="K24" s="1"/>
  <c r="J22"/>
  <c r="K22" s="1"/>
  <c r="J20"/>
  <c r="K20" s="1"/>
  <c r="J18"/>
  <c r="K18" s="1"/>
  <c r="J16"/>
  <c r="K16" s="1"/>
  <c r="J14"/>
  <c r="K14" s="1"/>
  <c r="J12"/>
  <c r="K12" s="1"/>
  <c r="J10"/>
  <c r="K10" s="1"/>
  <c r="J8"/>
  <c r="K8" s="1"/>
  <c r="P31" l="1"/>
</calcChain>
</file>

<file path=xl/sharedStrings.xml><?xml version="1.0" encoding="utf-8"?>
<sst xmlns="http://schemas.openxmlformats.org/spreadsheetml/2006/main" count="75" uniqueCount="55">
  <si>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</si>
  <si>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</si>
  <si>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</si>
  <si>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</si>
  <si>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</si>
  <si>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</si>
  <si>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</si>
  <si>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</si>
  <si>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</si>
  <si>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</si>
  <si>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</si>
  <si>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</si>
  <si>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</si>
  <si>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</si>
  <si>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</si>
  <si>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</si>
  <si>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</si>
  <si>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</si>
  <si>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</si>
  <si>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</si>
  <si>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</si>
  <si>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</si>
  <si>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</si>
  <si>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Руководитель контрактной службы, Лебедев Антон Сергеевич, 8 (917) 580 39 61 _______________________________</t>
  </si>
  <si>
    <t>Кол-во</t>
  </si>
  <si>
    <t>шт</t>
  </si>
  <si>
    <t>Всего</t>
  </si>
  <si>
    <t>Поставка оборудования и расходных материалов для программно-технического комплекса видеонаблюдения системы технологического обеспечения региональной общественной безопасности и оперативного управления «Безопасный регион»</t>
  </si>
  <si>
    <t>Накладка для желоба защитного НЖЗ-II</t>
  </si>
  <si>
    <t>Бирка У-134 квадратная</t>
  </si>
  <si>
    <r>
      <t xml:space="preserve">Шкаф телекоммуникационный укомплектованный </t>
    </r>
    <r>
      <rPr>
        <b/>
        <sz val="10"/>
        <color indexed="8"/>
        <rFont val="Times New Roman"/>
        <family val="1"/>
        <charset val="204"/>
      </rPr>
      <t>(п.п. 1.1-1.8 и п. 2)</t>
    </r>
  </si>
  <si>
    <t xml:space="preserve">Металлорукав Р3-ЦХ-10 </t>
  </si>
  <si>
    <r>
      <t xml:space="preserve">Коммутатор </t>
    </r>
    <r>
      <rPr>
        <b/>
        <sz val="10"/>
        <color rgb="FF000000"/>
        <rFont val="Times New Roman"/>
        <family val="1"/>
        <charset val="204"/>
      </rPr>
      <t xml:space="preserve">(в составе шкафа) </t>
    </r>
  </si>
  <si>
    <t>Анкерный болт оцинкованный</t>
  </si>
  <si>
    <t xml:space="preserve">Кабель силовой </t>
  </si>
  <si>
    <t xml:space="preserve">Труба гофрированная (100 м) </t>
  </si>
  <si>
    <t>Крепеж-клипса (100шт)</t>
  </si>
  <si>
    <t>Дюбель-гвоздь потайной бортик (пакет 100шт)</t>
  </si>
  <si>
    <t>Лента монтажная ЛМП (25м)</t>
  </si>
  <si>
    <t xml:space="preserve">Заклепка вытяжная </t>
  </si>
  <si>
    <t xml:space="preserve">Хомут нейлон (100шт) </t>
  </si>
  <si>
    <t>Дюбель, нейлон</t>
  </si>
  <si>
    <t>Шуруп универсальный, потайная головка, остроконечный, оцинкованный</t>
  </si>
  <si>
    <t>Кабель FTP4, упак 305м</t>
  </si>
  <si>
    <t xml:space="preserve">Выключатель автоматический однополюсный </t>
  </si>
  <si>
    <t>Желоб защитный тип ЖЗ-II без накладок</t>
  </si>
  <si>
    <t xml:space="preserve">Коннектор RJ-45 </t>
  </si>
  <si>
    <t>Герметик универсальный</t>
  </si>
  <si>
    <t>Шайба DIN плоская, оцинкованная</t>
  </si>
  <si>
    <t xml:space="preserve">Скоба металлическая, двухлапковая </t>
  </si>
  <si>
    <t xml:space="preserve">Изолента ПВХ, 10м </t>
  </si>
  <si>
    <t>м</t>
  </si>
  <si>
    <t>упак</t>
  </si>
  <si>
    <t xml:space="preserve">Итого: 4 334 419,46 (Четыре миллиона триста тридцать четыре тысячи четыреста девятнадцать) рублей 46 копеек, в том числе НДС. </t>
  </si>
  <si>
    <t>Решением заказчика НМЦД установлена в размере 4 050 334,00 (Четыре миллиона пятьдесят тысяч триста тридцать четыре) рубля.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</si>
</sst>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1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2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4" fontId="2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topLeftCell="A28" zoomScaleNormal="100" zoomScaleSheetLayoutView="100" workbookViewId="0">
      <selection activeCell="D36" sqref="D36"/>
    </sheetView>
  </sheetViews>
  <sheetFormatPr defaultColWidth="9.140625" defaultRowHeight="43.5" customHeight="1"/>
  <cols>
    <col min="1" max="1" width="7.140625" style="12" customWidth="1"/>
    <col min="2" max="2" width="7.7109375" style="12" customWidth="1"/>
    <col min="3" max="3" width="39.85546875" style="12" customWidth="1"/>
    <col min="4" max="4" width="9.85546875" style="12" customWidth="1"/>
    <col min="5" max="5" width="9.28515625" style="12" customWidth="1"/>
    <col min="6" max="6" width="17.42578125" style="12" customWidth="1"/>
    <col min="7" max="8" width="18.140625" style="12" customWidth="1"/>
    <col min="9" max="9" width="15.5703125" style="12" customWidth="1"/>
    <col min="10" max="10" width="15.42578125" style="12" customWidth="1"/>
    <col min="11" max="11" width="20.28515625" style="12" customWidth="1"/>
    <col min="12" max="12" width="25.7109375" style="12" customWidth="1"/>
    <col min="13" max="13" width="13.5703125" style="16" customWidth="1"/>
    <col min="14" max="14" width="13.42578125" style="16" customWidth="1"/>
    <col min="15" max="15" width="13.140625" style="16" customWidth="1"/>
    <col min="16" max="16" width="13.140625" style="16" bestFit="1" customWidth="1"/>
    <col min="17" max="16384" width="9.140625" style="12"/>
  </cols>
  <sheetData>
    <row r="1" spans="1:16" ht="24.75" customHeight="1">
      <c r="A1" s="50" t="s">
        <v>17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6" ht="17.25" customHeight="1">
      <c r="A2" s="11"/>
      <c r="B2" s="11"/>
      <c r="C2" s="11"/>
      <c r="D2" s="20"/>
      <c r="E2" s="11"/>
      <c r="F2" s="11"/>
      <c r="G2" s="11"/>
      <c r="H2" s="11"/>
      <c r="I2" s="11"/>
      <c r="J2" s="11"/>
      <c r="K2" s="11"/>
      <c r="L2" s="11"/>
    </row>
    <row r="3" spans="1:16" ht="54.75" customHeight="1">
      <c r="A3" s="40" t="s">
        <v>16</v>
      </c>
      <c r="B3" s="40"/>
      <c r="C3" s="40"/>
      <c r="D3" s="40"/>
      <c r="E3" s="40"/>
      <c r="F3" s="40"/>
      <c r="G3" s="51" t="s">
        <v>27</v>
      </c>
      <c r="H3" s="51"/>
      <c r="I3" s="51"/>
      <c r="J3" s="51"/>
      <c r="K3" s="51"/>
      <c r="L3" s="51"/>
    </row>
    <row r="4" spans="1:16" ht="26.25" customHeight="1">
      <c r="A4" s="40" t="s">
        <v>5</v>
      </c>
      <c r="B4" s="40"/>
      <c r="C4" s="40"/>
      <c r="D4" s="40"/>
      <c r="E4" s="40"/>
      <c r="F4" s="40"/>
      <c r="G4" s="51" t="s">
        <v>8</v>
      </c>
      <c r="H4" s="51"/>
      <c r="I4" s="51"/>
      <c r="J4" s="51"/>
      <c r="K4" s="51"/>
      <c r="L4" s="51"/>
    </row>
    <row r="5" spans="1:16" ht="27" customHeight="1">
      <c r="A5" s="49" t="s">
        <v>22</v>
      </c>
      <c r="B5" s="49"/>
      <c r="C5" s="49"/>
      <c r="D5" s="49"/>
      <c r="E5" s="49"/>
      <c r="F5" s="49"/>
      <c r="G5" s="40" t="s">
        <v>15</v>
      </c>
      <c r="H5" s="40"/>
      <c r="I5" s="40"/>
      <c r="J5" s="40"/>
      <c r="K5" s="40"/>
      <c r="L5" s="40"/>
    </row>
    <row r="6" spans="1:16" ht="43.5" customHeight="1">
      <c r="A6" s="41" t="s">
        <v>7</v>
      </c>
      <c r="B6" s="42" t="s">
        <v>1</v>
      </c>
      <c r="C6" s="41" t="s">
        <v>9</v>
      </c>
      <c r="D6" s="47" t="s">
        <v>24</v>
      </c>
      <c r="E6" s="41" t="s">
        <v>14</v>
      </c>
      <c r="F6" s="41" t="s">
        <v>6</v>
      </c>
      <c r="G6" s="41"/>
      <c r="H6" s="41"/>
      <c r="I6" s="46" t="s">
        <v>3</v>
      </c>
      <c r="J6" s="46"/>
      <c r="K6" s="46"/>
      <c r="L6" s="1" t="s">
        <v>4</v>
      </c>
      <c r="P6" s="34"/>
    </row>
    <row r="7" spans="1:16" ht="54" customHeight="1">
      <c r="A7" s="41"/>
      <c r="B7" s="42"/>
      <c r="C7" s="47"/>
      <c r="D7" s="48"/>
      <c r="E7" s="47"/>
      <c r="F7" s="2" t="s">
        <v>19</v>
      </c>
      <c r="G7" s="2" t="s">
        <v>20</v>
      </c>
      <c r="H7" s="2" t="s">
        <v>21</v>
      </c>
      <c r="I7" s="18" t="s">
        <v>2</v>
      </c>
      <c r="J7" s="1" t="s">
        <v>0</v>
      </c>
      <c r="K7" s="1" t="s">
        <v>18</v>
      </c>
      <c r="L7" s="1" t="s">
        <v>13</v>
      </c>
      <c r="M7" s="17" t="s">
        <v>10</v>
      </c>
      <c r="N7" s="17" t="s">
        <v>11</v>
      </c>
      <c r="O7" s="17" t="s">
        <v>12</v>
      </c>
      <c r="P7" s="34"/>
    </row>
    <row r="8" spans="1:16" ht="43.5" customHeight="1">
      <c r="A8" s="23">
        <v>1</v>
      </c>
      <c r="B8" s="29">
        <v>3</v>
      </c>
      <c r="C8" s="33" t="s">
        <v>30</v>
      </c>
      <c r="D8" s="36">
        <v>43</v>
      </c>
      <c r="E8" s="37" t="s">
        <v>25</v>
      </c>
      <c r="F8" s="30">
        <v>66000</v>
      </c>
      <c r="G8" s="31">
        <v>60000</v>
      </c>
      <c r="H8" s="31">
        <v>55000</v>
      </c>
      <c r="I8" s="24">
        <f t="shared" ref="I8:I30" si="0">ROUND((F8+G8+H8)/3,2)</f>
        <v>60333.33</v>
      </c>
      <c r="J8" s="25">
        <f t="shared" ref="J8:J30" si="1">SQRT((POWER(F8-I8,2)+POWER(G8-I8,2)+POWER(H8-I8,2)/(B8-1)))</f>
        <v>6815.0174043981715</v>
      </c>
      <c r="K8" s="25">
        <f t="shared" ref="K8:K30" si="2">ROUND(J8/I8*100,2)</f>
        <v>11.3</v>
      </c>
      <c r="L8" s="24">
        <f t="shared" ref="L8:L30" si="3">ROUND(I8*D8,2)</f>
        <v>2594333.19</v>
      </c>
      <c r="M8" s="32">
        <f>ROUND(F8*D8,2)</f>
        <v>2838000</v>
      </c>
      <c r="N8" s="32">
        <f>ROUND(G8*D8,2)</f>
        <v>2580000</v>
      </c>
      <c r="O8" s="32">
        <f>ROUND(H8*D8,2)</f>
        <v>2365000</v>
      </c>
    </row>
    <row r="9" spans="1:16" ht="35.25" customHeight="1">
      <c r="A9" s="28">
        <v>2</v>
      </c>
      <c r="B9" s="29">
        <v>3</v>
      </c>
      <c r="C9" s="35" t="s">
        <v>32</v>
      </c>
      <c r="D9" s="36">
        <v>43</v>
      </c>
      <c r="E9" s="37" t="s">
        <v>25</v>
      </c>
      <c r="F9" s="30">
        <v>15125</v>
      </c>
      <c r="G9" s="31">
        <v>16000</v>
      </c>
      <c r="H9" s="31">
        <v>15000</v>
      </c>
      <c r="I9" s="24">
        <f t="shared" si="0"/>
        <v>15375</v>
      </c>
      <c r="J9" s="25">
        <f t="shared" si="1"/>
        <v>723.48980642438914</v>
      </c>
      <c r="K9" s="25">
        <f t="shared" si="2"/>
        <v>4.71</v>
      </c>
      <c r="L9" s="24">
        <f t="shared" si="3"/>
        <v>661125</v>
      </c>
      <c r="M9" s="32">
        <f t="shared" ref="M9:M30" si="4">ROUND(F9*D9,2)</f>
        <v>650375</v>
      </c>
      <c r="N9" s="32">
        <f t="shared" ref="N9:N30" si="5">ROUND(G9*D9,2)</f>
        <v>688000</v>
      </c>
      <c r="O9" s="32">
        <f t="shared" ref="O9:O30" si="6">ROUND(H9*D9,2)</f>
        <v>645000</v>
      </c>
    </row>
    <row r="10" spans="1:16" ht="35.25" customHeight="1">
      <c r="A10" s="28">
        <v>3</v>
      </c>
      <c r="B10" s="29">
        <v>3</v>
      </c>
      <c r="C10" s="35" t="s">
        <v>33</v>
      </c>
      <c r="D10" s="36">
        <v>172</v>
      </c>
      <c r="E10" s="37" t="s">
        <v>25</v>
      </c>
      <c r="F10" s="30">
        <v>15.4</v>
      </c>
      <c r="G10" s="31">
        <v>30</v>
      </c>
      <c r="H10" s="31">
        <v>27</v>
      </c>
      <c r="I10" s="24">
        <f t="shared" si="0"/>
        <v>24.13</v>
      </c>
      <c r="J10" s="25">
        <f t="shared" si="1"/>
        <v>10.713927851166442</v>
      </c>
      <c r="K10" s="25">
        <f t="shared" si="2"/>
        <v>44.4</v>
      </c>
      <c r="L10" s="24">
        <f t="shared" si="3"/>
        <v>4150.3599999999997</v>
      </c>
      <c r="M10" s="32">
        <f t="shared" si="4"/>
        <v>2648.8</v>
      </c>
      <c r="N10" s="32">
        <f t="shared" si="5"/>
        <v>5160</v>
      </c>
      <c r="O10" s="32">
        <f t="shared" si="6"/>
        <v>4644</v>
      </c>
    </row>
    <row r="11" spans="1:16" ht="35.25" customHeight="1">
      <c r="A11" s="28">
        <v>4</v>
      </c>
      <c r="B11" s="29">
        <v>3</v>
      </c>
      <c r="C11" s="35" t="s">
        <v>34</v>
      </c>
      <c r="D11" s="36">
        <v>1500</v>
      </c>
      <c r="E11" s="37" t="s">
        <v>51</v>
      </c>
      <c r="F11" s="30">
        <v>56.1</v>
      </c>
      <c r="G11" s="31">
        <v>90</v>
      </c>
      <c r="H11" s="31">
        <v>85</v>
      </c>
      <c r="I11" s="24">
        <f t="shared" si="0"/>
        <v>77.03</v>
      </c>
      <c r="J11" s="25">
        <f t="shared" si="1"/>
        <v>25.259577391555858</v>
      </c>
      <c r="K11" s="25">
        <f t="shared" si="2"/>
        <v>32.79</v>
      </c>
      <c r="L11" s="24">
        <f t="shared" si="3"/>
        <v>115545</v>
      </c>
      <c r="M11" s="32">
        <f t="shared" si="4"/>
        <v>84150</v>
      </c>
      <c r="N11" s="32">
        <f t="shared" si="5"/>
        <v>135000</v>
      </c>
      <c r="O11" s="32">
        <f t="shared" si="6"/>
        <v>127500</v>
      </c>
    </row>
    <row r="12" spans="1:16" ht="35.25" customHeight="1">
      <c r="A12" s="28">
        <v>5</v>
      </c>
      <c r="B12" s="29">
        <v>3</v>
      </c>
      <c r="C12" s="35" t="s">
        <v>35</v>
      </c>
      <c r="D12" s="36">
        <v>50</v>
      </c>
      <c r="E12" s="37" t="s">
        <v>52</v>
      </c>
      <c r="F12" s="30">
        <v>715</v>
      </c>
      <c r="G12" s="31">
        <v>850</v>
      </c>
      <c r="H12" s="31">
        <v>800</v>
      </c>
      <c r="I12" s="24">
        <f t="shared" si="0"/>
        <v>788.33</v>
      </c>
      <c r="J12" s="25">
        <f t="shared" si="1"/>
        <v>96.169497503106456</v>
      </c>
      <c r="K12" s="25">
        <f t="shared" si="2"/>
        <v>12.2</v>
      </c>
      <c r="L12" s="24">
        <f t="shared" si="3"/>
        <v>39416.5</v>
      </c>
      <c r="M12" s="32">
        <f t="shared" si="4"/>
        <v>35750</v>
      </c>
      <c r="N12" s="32">
        <f t="shared" si="5"/>
        <v>42500</v>
      </c>
      <c r="O12" s="32">
        <f t="shared" si="6"/>
        <v>40000</v>
      </c>
    </row>
    <row r="13" spans="1:16" ht="35.25" customHeight="1">
      <c r="A13" s="28">
        <v>6</v>
      </c>
      <c r="B13" s="29">
        <v>3</v>
      </c>
      <c r="C13" s="35" t="s">
        <v>36</v>
      </c>
      <c r="D13" s="36">
        <v>100</v>
      </c>
      <c r="E13" s="37" t="s">
        <v>52</v>
      </c>
      <c r="F13" s="30">
        <v>258.5</v>
      </c>
      <c r="G13" s="31">
        <v>220</v>
      </c>
      <c r="H13" s="31">
        <v>200</v>
      </c>
      <c r="I13" s="24">
        <f t="shared" si="0"/>
        <v>226.17</v>
      </c>
      <c r="J13" s="25">
        <f t="shared" si="1"/>
        <v>37.758869818891561</v>
      </c>
      <c r="K13" s="25">
        <f t="shared" si="2"/>
        <v>16.690000000000001</v>
      </c>
      <c r="L13" s="24">
        <f t="shared" si="3"/>
        <v>22617</v>
      </c>
      <c r="M13" s="32">
        <f t="shared" si="4"/>
        <v>25850</v>
      </c>
      <c r="N13" s="32">
        <f t="shared" si="5"/>
        <v>22000</v>
      </c>
      <c r="O13" s="32">
        <f t="shared" si="6"/>
        <v>20000</v>
      </c>
    </row>
    <row r="14" spans="1:16" ht="35.25" customHeight="1">
      <c r="A14" s="28">
        <v>7</v>
      </c>
      <c r="B14" s="29">
        <v>3</v>
      </c>
      <c r="C14" s="35" t="s">
        <v>37</v>
      </c>
      <c r="D14" s="36">
        <v>120</v>
      </c>
      <c r="E14" s="37" t="s">
        <v>25</v>
      </c>
      <c r="F14" s="30">
        <v>440</v>
      </c>
      <c r="G14" s="31">
        <v>250</v>
      </c>
      <c r="H14" s="31">
        <v>250</v>
      </c>
      <c r="I14" s="24">
        <f t="shared" si="0"/>
        <v>313.33</v>
      </c>
      <c r="J14" s="25">
        <f t="shared" si="1"/>
        <v>148.5305431552716</v>
      </c>
      <c r="K14" s="25">
        <f t="shared" si="2"/>
        <v>47.4</v>
      </c>
      <c r="L14" s="24">
        <f t="shared" si="3"/>
        <v>37599.599999999999</v>
      </c>
      <c r="M14" s="32">
        <f t="shared" si="4"/>
        <v>52800</v>
      </c>
      <c r="N14" s="32">
        <f t="shared" si="5"/>
        <v>30000</v>
      </c>
      <c r="O14" s="32">
        <f t="shared" si="6"/>
        <v>30000</v>
      </c>
    </row>
    <row r="15" spans="1:16" ht="35.25" customHeight="1">
      <c r="A15" s="28">
        <v>8</v>
      </c>
      <c r="B15" s="29">
        <v>3</v>
      </c>
      <c r="C15" s="35" t="s">
        <v>44</v>
      </c>
      <c r="D15" s="36">
        <v>43</v>
      </c>
      <c r="E15" s="37" t="s">
        <v>25</v>
      </c>
      <c r="F15" s="30">
        <v>247.5</v>
      </c>
      <c r="G15" s="31">
        <v>250</v>
      </c>
      <c r="H15" s="31">
        <v>250</v>
      </c>
      <c r="I15" s="24">
        <f t="shared" si="0"/>
        <v>249.17</v>
      </c>
      <c r="J15" s="25">
        <f t="shared" si="1"/>
        <v>1.9550575439101503</v>
      </c>
      <c r="K15" s="25">
        <f t="shared" si="2"/>
        <v>0.78</v>
      </c>
      <c r="L15" s="24">
        <f t="shared" si="3"/>
        <v>10714.31</v>
      </c>
      <c r="M15" s="32">
        <f t="shared" si="4"/>
        <v>10642.5</v>
      </c>
      <c r="N15" s="32">
        <f t="shared" si="5"/>
        <v>10750</v>
      </c>
      <c r="O15" s="32">
        <f t="shared" si="6"/>
        <v>10750</v>
      </c>
    </row>
    <row r="16" spans="1:16" ht="35.25" customHeight="1">
      <c r="A16" s="28">
        <v>9</v>
      </c>
      <c r="B16" s="29">
        <v>3</v>
      </c>
      <c r="C16" s="35" t="s">
        <v>43</v>
      </c>
      <c r="D16" s="36">
        <v>66</v>
      </c>
      <c r="E16" s="37" t="s">
        <v>25</v>
      </c>
      <c r="F16" s="30">
        <v>8250</v>
      </c>
      <c r="G16" s="31">
        <v>7800</v>
      </c>
      <c r="H16" s="31">
        <v>7500</v>
      </c>
      <c r="I16" s="24">
        <f t="shared" si="0"/>
        <v>7850</v>
      </c>
      <c r="J16" s="25">
        <f t="shared" si="1"/>
        <v>473.02219821061254</v>
      </c>
      <c r="K16" s="25">
        <f t="shared" si="2"/>
        <v>6.03</v>
      </c>
      <c r="L16" s="24">
        <f t="shared" si="3"/>
        <v>518100</v>
      </c>
      <c r="M16" s="32">
        <f t="shared" si="4"/>
        <v>544500</v>
      </c>
      <c r="N16" s="32">
        <f t="shared" si="5"/>
        <v>514800</v>
      </c>
      <c r="O16" s="32">
        <f t="shared" si="6"/>
        <v>495000</v>
      </c>
    </row>
    <row r="17" spans="1:16" ht="35.25" customHeight="1">
      <c r="A17" s="28">
        <v>10</v>
      </c>
      <c r="B17" s="29">
        <v>3</v>
      </c>
      <c r="C17" s="35" t="s">
        <v>31</v>
      </c>
      <c r="D17" s="36">
        <v>200</v>
      </c>
      <c r="E17" s="37" t="s">
        <v>51</v>
      </c>
      <c r="F17" s="30">
        <v>41.8</v>
      </c>
      <c r="G17" s="31">
        <v>35</v>
      </c>
      <c r="H17" s="31">
        <v>32</v>
      </c>
      <c r="I17" s="24">
        <f t="shared" si="0"/>
        <v>36.270000000000003</v>
      </c>
      <c r="J17" s="25">
        <f t="shared" si="1"/>
        <v>6.4273050339936377</v>
      </c>
      <c r="K17" s="25">
        <f t="shared" si="2"/>
        <v>17.72</v>
      </c>
      <c r="L17" s="24">
        <f t="shared" si="3"/>
        <v>7254</v>
      </c>
      <c r="M17" s="32">
        <f t="shared" si="4"/>
        <v>8360</v>
      </c>
      <c r="N17" s="32">
        <f t="shared" si="5"/>
        <v>7000</v>
      </c>
      <c r="O17" s="32">
        <f t="shared" si="6"/>
        <v>6400</v>
      </c>
    </row>
    <row r="18" spans="1:16" ht="35.25" customHeight="1">
      <c r="A18" s="28">
        <v>11</v>
      </c>
      <c r="B18" s="29">
        <v>3</v>
      </c>
      <c r="C18" s="35" t="s">
        <v>45</v>
      </c>
      <c r="D18" s="36">
        <v>900</v>
      </c>
      <c r="E18" s="37" t="s">
        <v>25</v>
      </c>
      <c r="F18" s="30">
        <v>161.69999999999999</v>
      </c>
      <c r="G18" s="31">
        <v>160</v>
      </c>
      <c r="H18" s="31">
        <v>150</v>
      </c>
      <c r="I18" s="24">
        <f t="shared" si="0"/>
        <v>157.22999999999999</v>
      </c>
      <c r="J18" s="25">
        <f t="shared" si="1"/>
        <v>7.3341836628216486</v>
      </c>
      <c r="K18" s="25">
        <f t="shared" si="2"/>
        <v>4.66</v>
      </c>
      <c r="L18" s="24">
        <f t="shared" si="3"/>
        <v>141507</v>
      </c>
      <c r="M18" s="32">
        <f t="shared" si="4"/>
        <v>145530</v>
      </c>
      <c r="N18" s="32">
        <f t="shared" si="5"/>
        <v>144000</v>
      </c>
      <c r="O18" s="32">
        <f t="shared" si="6"/>
        <v>135000</v>
      </c>
    </row>
    <row r="19" spans="1:16" ht="35.25" customHeight="1">
      <c r="A19" s="28">
        <v>12</v>
      </c>
      <c r="B19" s="29">
        <v>3</v>
      </c>
      <c r="C19" s="35" t="s">
        <v>28</v>
      </c>
      <c r="D19" s="36">
        <v>1500</v>
      </c>
      <c r="E19" s="37" t="s">
        <v>25</v>
      </c>
      <c r="F19" s="30">
        <v>88</v>
      </c>
      <c r="G19" s="31">
        <v>80</v>
      </c>
      <c r="H19" s="31">
        <v>80</v>
      </c>
      <c r="I19" s="24">
        <f t="shared" si="0"/>
        <v>82.67</v>
      </c>
      <c r="J19" s="25">
        <f t="shared" si="1"/>
        <v>6.2531791914193535</v>
      </c>
      <c r="K19" s="25">
        <f t="shared" si="2"/>
        <v>7.56</v>
      </c>
      <c r="L19" s="24">
        <f t="shared" si="3"/>
        <v>124005</v>
      </c>
      <c r="M19" s="32">
        <f t="shared" si="4"/>
        <v>132000</v>
      </c>
      <c r="N19" s="32">
        <f t="shared" si="5"/>
        <v>120000</v>
      </c>
      <c r="O19" s="32">
        <f t="shared" si="6"/>
        <v>120000</v>
      </c>
    </row>
    <row r="20" spans="1:16" ht="35.25" customHeight="1">
      <c r="A20" s="28">
        <v>13</v>
      </c>
      <c r="B20" s="29">
        <v>3</v>
      </c>
      <c r="C20" s="35" t="s">
        <v>46</v>
      </c>
      <c r="D20" s="36">
        <v>500</v>
      </c>
      <c r="E20" s="37" t="s">
        <v>25</v>
      </c>
      <c r="F20" s="30">
        <v>11</v>
      </c>
      <c r="G20" s="31">
        <v>5</v>
      </c>
      <c r="H20" s="31">
        <v>4</v>
      </c>
      <c r="I20" s="24">
        <f t="shared" si="0"/>
        <v>6.67</v>
      </c>
      <c r="J20" s="25">
        <f t="shared" si="1"/>
        <v>5.0102145662636044</v>
      </c>
      <c r="K20" s="25">
        <f t="shared" si="2"/>
        <v>75.12</v>
      </c>
      <c r="L20" s="24">
        <f t="shared" si="3"/>
        <v>3335</v>
      </c>
      <c r="M20" s="32">
        <f t="shared" si="4"/>
        <v>5500</v>
      </c>
      <c r="N20" s="32">
        <f t="shared" si="5"/>
        <v>2500</v>
      </c>
      <c r="O20" s="32">
        <f t="shared" si="6"/>
        <v>2000</v>
      </c>
    </row>
    <row r="21" spans="1:16" ht="35.25" customHeight="1">
      <c r="A21" s="28">
        <v>14</v>
      </c>
      <c r="B21" s="29">
        <v>3</v>
      </c>
      <c r="C21" s="35" t="s">
        <v>38</v>
      </c>
      <c r="D21" s="36">
        <v>10</v>
      </c>
      <c r="E21" s="37" t="s">
        <v>25</v>
      </c>
      <c r="F21" s="30">
        <v>236.5</v>
      </c>
      <c r="G21" s="31">
        <v>350</v>
      </c>
      <c r="H21" s="31">
        <v>300</v>
      </c>
      <c r="I21" s="24">
        <f t="shared" si="0"/>
        <v>295.5</v>
      </c>
      <c r="J21" s="25">
        <f t="shared" si="1"/>
        <v>80.38267848236957</v>
      </c>
      <c r="K21" s="25">
        <f t="shared" si="2"/>
        <v>27.2</v>
      </c>
      <c r="L21" s="24">
        <f t="shared" si="3"/>
        <v>2955</v>
      </c>
      <c r="M21" s="32">
        <f t="shared" si="4"/>
        <v>2365</v>
      </c>
      <c r="N21" s="32">
        <f t="shared" si="5"/>
        <v>3500</v>
      </c>
      <c r="O21" s="32">
        <f t="shared" si="6"/>
        <v>3000</v>
      </c>
    </row>
    <row r="22" spans="1:16" ht="35.25" customHeight="1">
      <c r="A22" s="28">
        <v>15</v>
      </c>
      <c r="B22" s="29">
        <v>3</v>
      </c>
      <c r="C22" s="35" t="s">
        <v>47</v>
      </c>
      <c r="D22" s="36">
        <v>15</v>
      </c>
      <c r="E22" s="37" t="s">
        <v>25</v>
      </c>
      <c r="F22" s="30">
        <v>429</v>
      </c>
      <c r="G22" s="31">
        <v>370</v>
      </c>
      <c r="H22" s="31">
        <v>350</v>
      </c>
      <c r="I22" s="24">
        <f t="shared" si="0"/>
        <v>383</v>
      </c>
      <c r="J22" s="25">
        <f t="shared" si="1"/>
        <v>53.19304465811296</v>
      </c>
      <c r="K22" s="25">
        <f t="shared" si="2"/>
        <v>13.89</v>
      </c>
      <c r="L22" s="24">
        <f t="shared" si="3"/>
        <v>5745</v>
      </c>
      <c r="M22" s="32">
        <f t="shared" si="4"/>
        <v>6435</v>
      </c>
      <c r="N22" s="32">
        <f t="shared" si="5"/>
        <v>5550</v>
      </c>
      <c r="O22" s="32">
        <f t="shared" si="6"/>
        <v>5250</v>
      </c>
    </row>
    <row r="23" spans="1:16" ht="35.25" customHeight="1">
      <c r="A23" s="28">
        <v>16</v>
      </c>
      <c r="B23" s="29">
        <v>3</v>
      </c>
      <c r="C23" s="35" t="s">
        <v>39</v>
      </c>
      <c r="D23" s="36">
        <v>600</v>
      </c>
      <c r="E23" s="37" t="s">
        <v>25</v>
      </c>
      <c r="F23" s="30">
        <v>1.65</v>
      </c>
      <c r="G23" s="31">
        <v>2</v>
      </c>
      <c r="H23" s="31">
        <v>1.8</v>
      </c>
      <c r="I23" s="24">
        <f t="shared" si="0"/>
        <v>1.82</v>
      </c>
      <c r="J23" s="25">
        <f t="shared" si="1"/>
        <v>0.24799193535274494</v>
      </c>
      <c r="K23" s="25">
        <f t="shared" si="2"/>
        <v>13.63</v>
      </c>
      <c r="L23" s="24">
        <f t="shared" si="3"/>
        <v>1092</v>
      </c>
      <c r="M23" s="32">
        <f t="shared" si="4"/>
        <v>990</v>
      </c>
      <c r="N23" s="32">
        <f t="shared" si="5"/>
        <v>1200</v>
      </c>
      <c r="O23" s="32">
        <f t="shared" si="6"/>
        <v>1080</v>
      </c>
    </row>
    <row r="24" spans="1:16" ht="35.25" customHeight="1">
      <c r="A24" s="28">
        <v>17</v>
      </c>
      <c r="B24" s="29">
        <v>3</v>
      </c>
      <c r="C24" s="35" t="s">
        <v>48</v>
      </c>
      <c r="D24" s="36">
        <v>600</v>
      </c>
      <c r="E24" s="37" t="s">
        <v>25</v>
      </c>
      <c r="F24" s="30">
        <v>2.2000000000000002</v>
      </c>
      <c r="G24" s="31">
        <v>1.5</v>
      </c>
      <c r="H24" s="31">
        <v>1</v>
      </c>
      <c r="I24" s="24">
        <f t="shared" si="0"/>
        <v>1.57</v>
      </c>
      <c r="J24" s="25">
        <f t="shared" si="1"/>
        <v>0.7511657606680433</v>
      </c>
      <c r="K24" s="25">
        <f t="shared" si="2"/>
        <v>47.84</v>
      </c>
      <c r="L24" s="24">
        <f t="shared" si="3"/>
        <v>942</v>
      </c>
      <c r="M24" s="32">
        <f t="shared" si="4"/>
        <v>1320</v>
      </c>
      <c r="N24" s="32">
        <f t="shared" si="5"/>
        <v>900</v>
      </c>
      <c r="O24" s="32">
        <f t="shared" si="6"/>
        <v>600</v>
      </c>
    </row>
    <row r="25" spans="1:16" ht="35.25" customHeight="1">
      <c r="A25" s="28">
        <v>18</v>
      </c>
      <c r="B25" s="29">
        <v>3</v>
      </c>
      <c r="C25" s="35" t="s">
        <v>49</v>
      </c>
      <c r="D25" s="36">
        <v>400</v>
      </c>
      <c r="E25" s="37" t="s">
        <v>25</v>
      </c>
      <c r="F25" s="30">
        <v>1.65</v>
      </c>
      <c r="G25" s="31">
        <v>4</v>
      </c>
      <c r="H25" s="31">
        <v>3.8</v>
      </c>
      <c r="I25" s="24">
        <f t="shared" si="0"/>
        <v>3.15</v>
      </c>
      <c r="J25" s="25">
        <f t="shared" si="1"/>
        <v>1.7843065880055478</v>
      </c>
      <c r="K25" s="25">
        <f t="shared" si="2"/>
        <v>56.64</v>
      </c>
      <c r="L25" s="24">
        <f t="shared" si="3"/>
        <v>1260</v>
      </c>
      <c r="M25" s="32">
        <f t="shared" si="4"/>
        <v>660</v>
      </c>
      <c r="N25" s="32">
        <f t="shared" si="5"/>
        <v>1600</v>
      </c>
      <c r="O25" s="32">
        <f t="shared" si="6"/>
        <v>1520</v>
      </c>
    </row>
    <row r="26" spans="1:16" ht="35.25" customHeight="1">
      <c r="A26" s="28">
        <v>19</v>
      </c>
      <c r="B26" s="29">
        <v>3</v>
      </c>
      <c r="C26" s="35" t="s">
        <v>40</v>
      </c>
      <c r="D26" s="36">
        <v>150</v>
      </c>
      <c r="E26" s="37" t="s">
        <v>25</v>
      </c>
      <c r="F26" s="30">
        <v>220</v>
      </c>
      <c r="G26" s="31">
        <v>200</v>
      </c>
      <c r="H26" s="31">
        <v>180</v>
      </c>
      <c r="I26" s="24">
        <f t="shared" si="0"/>
        <v>200</v>
      </c>
      <c r="J26" s="25">
        <f t="shared" si="1"/>
        <v>24.494897427831781</v>
      </c>
      <c r="K26" s="25">
        <f t="shared" si="2"/>
        <v>12.25</v>
      </c>
      <c r="L26" s="24">
        <f t="shared" si="3"/>
        <v>30000</v>
      </c>
      <c r="M26" s="32">
        <f t="shared" si="4"/>
        <v>33000</v>
      </c>
      <c r="N26" s="32">
        <f t="shared" si="5"/>
        <v>30000</v>
      </c>
      <c r="O26" s="32">
        <f t="shared" si="6"/>
        <v>27000</v>
      </c>
    </row>
    <row r="27" spans="1:16" ht="35.25" customHeight="1">
      <c r="A27" s="28">
        <v>20</v>
      </c>
      <c r="B27" s="29">
        <v>3</v>
      </c>
      <c r="C27" s="35" t="s">
        <v>29</v>
      </c>
      <c r="D27" s="36">
        <v>400</v>
      </c>
      <c r="E27" s="37" t="s">
        <v>25</v>
      </c>
      <c r="F27" s="30">
        <v>1.65</v>
      </c>
      <c r="G27" s="31">
        <v>3.5</v>
      </c>
      <c r="H27" s="31">
        <v>3</v>
      </c>
      <c r="I27" s="24">
        <f t="shared" si="0"/>
        <v>2.72</v>
      </c>
      <c r="J27" s="25">
        <f t="shared" si="1"/>
        <v>1.3388427838995884</v>
      </c>
      <c r="K27" s="25">
        <f t="shared" si="2"/>
        <v>49.22</v>
      </c>
      <c r="L27" s="24">
        <f t="shared" si="3"/>
        <v>1088</v>
      </c>
      <c r="M27" s="32">
        <f t="shared" si="4"/>
        <v>660</v>
      </c>
      <c r="N27" s="32">
        <f t="shared" si="5"/>
        <v>1400</v>
      </c>
      <c r="O27" s="32">
        <f t="shared" si="6"/>
        <v>1200</v>
      </c>
    </row>
    <row r="28" spans="1:16" ht="35.25" customHeight="1">
      <c r="A28" s="28">
        <v>21</v>
      </c>
      <c r="B28" s="29">
        <v>3</v>
      </c>
      <c r="C28" s="35" t="s">
        <v>50</v>
      </c>
      <c r="D28" s="36">
        <v>150</v>
      </c>
      <c r="E28" s="37" t="s">
        <v>25</v>
      </c>
      <c r="F28" s="30">
        <v>82.5</v>
      </c>
      <c r="G28" s="31">
        <v>50</v>
      </c>
      <c r="H28" s="31">
        <v>45</v>
      </c>
      <c r="I28" s="24">
        <f t="shared" si="0"/>
        <v>59.17</v>
      </c>
      <c r="J28" s="25">
        <f t="shared" si="1"/>
        <v>26.995782077946917</v>
      </c>
      <c r="K28" s="25">
        <f t="shared" si="2"/>
        <v>45.62</v>
      </c>
      <c r="L28" s="24">
        <f t="shared" si="3"/>
        <v>8875.5</v>
      </c>
      <c r="M28" s="32">
        <f t="shared" si="4"/>
        <v>12375</v>
      </c>
      <c r="N28" s="32">
        <f t="shared" si="5"/>
        <v>7500</v>
      </c>
      <c r="O28" s="32">
        <f t="shared" si="6"/>
        <v>6750</v>
      </c>
    </row>
    <row r="29" spans="1:16" ht="35.25" customHeight="1">
      <c r="A29" s="28">
        <v>22</v>
      </c>
      <c r="B29" s="29">
        <v>3</v>
      </c>
      <c r="C29" s="35" t="s">
        <v>41</v>
      </c>
      <c r="D29" s="36">
        <v>600</v>
      </c>
      <c r="E29" s="37" t="s">
        <v>25</v>
      </c>
      <c r="F29" s="30">
        <v>2.2000000000000002</v>
      </c>
      <c r="G29" s="31">
        <v>1.5</v>
      </c>
      <c r="H29" s="31">
        <v>1.4</v>
      </c>
      <c r="I29" s="24">
        <f t="shared" si="0"/>
        <v>1.7</v>
      </c>
      <c r="J29" s="25">
        <f t="shared" si="1"/>
        <v>0.57879184513951143</v>
      </c>
      <c r="K29" s="25">
        <f t="shared" si="2"/>
        <v>34.049999999999997</v>
      </c>
      <c r="L29" s="24">
        <f t="shared" si="3"/>
        <v>1020</v>
      </c>
      <c r="M29" s="32">
        <f t="shared" si="4"/>
        <v>1320</v>
      </c>
      <c r="N29" s="32">
        <f t="shared" si="5"/>
        <v>900</v>
      </c>
      <c r="O29" s="32">
        <f t="shared" si="6"/>
        <v>840</v>
      </c>
    </row>
    <row r="30" spans="1:16" ht="35.25" customHeight="1">
      <c r="A30" s="28">
        <v>23</v>
      </c>
      <c r="B30" s="29">
        <v>3</v>
      </c>
      <c r="C30" s="35" t="s">
        <v>42</v>
      </c>
      <c r="D30" s="36">
        <v>600</v>
      </c>
      <c r="E30" s="37" t="s">
        <v>25</v>
      </c>
      <c r="F30" s="30">
        <v>2.2000000000000002</v>
      </c>
      <c r="G30" s="31">
        <v>3.5</v>
      </c>
      <c r="H30" s="31">
        <v>3</v>
      </c>
      <c r="I30" s="24">
        <f t="shared" si="0"/>
        <v>2.9</v>
      </c>
      <c r="J30" s="25">
        <f t="shared" si="1"/>
        <v>0.92466210044534625</v>
      </c>
      <c r="K30" s="25">
        <f t="shared" si="2"/>
        <v>31.88</v>
      </c>
      <c r="L30" s="24">
        <f t="shared" si="3"/>
        <v>1740</v>
      </c>
      <c r="M30" s="32">
        <f t="shared" si="4"/>
        <v>1320</v>
      </c>
      <c r="N30" s="32">
        <f t="shared" si="5"/>
        <v>2100</v>
      </c>
      <c r="O30" s="32">
        <f t="shared" si="6"/>
        <v>1800</v>
      </c>
    </row>
    <row r="31" spans="1:16" ht="18.75" customHeight="1">
      <c r="A31" s="43" t="s">
        <v>26</v>
      </c>
      <c r="B31" s="43"/>
      <c r="C31" s="44"/>
      <c r="D31" s="44"/>
      <c r="E31" s="44"/>
      <c r="F31" s="43"/>
      <c r="G31" s="43"/>
      <c r="H31" s="43"/>
      <c r="I31" s="26"/>
      <c r="J31" s="27"/>
      <c r="K31" s="27"/>
      <c r="L31" s="26">
        <f>SUM(L8:L30)</f>
        <v>4334419.46</v>
      </c>
      <c r="M31" s="26">
        <f t="shared" ref="M31:O31" si="7">SUM(M8:M30)</f>
        <v>4596551.3</v>
      </c>
      <c r="N31" s="26">
        <f t="shared" si="7"/>
        <v>4356360</v>
      </c>
      <c r="O31" s="26">
        <f t="shared" si="7"/>
        <v>4050334</v>
      </c>
      <c r="P31" s="21">
        <f>ROUND((M31+N31+O31)/3,2)</f>
        <v>4334415.0999999996</v>
      </c>
    </row>
    <row r="32" spans="1:16" ht="19.5" customHeight="1">
      <c r="A32" s="45" t="s">
        <v>53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 ht="41.25" customHeight="1">
      <c r="A33" s="40" t="s">
        <v>54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17.25" customHeight="1">
      <c r="A34" s="40" t="s">
        <v>23</v>
      </c>
      <c r="B34" s="40"/>
      <c r="C34" s="40"/>
      <c r="D34" s="40"/>
      <c r="E34" s="40"/>
      <c r="F34" s="40"/>
      <c r="G34" s="40"/>
      <c r="H34" s="40"/>
      <c r="I34" s="40"/>
      <c r="J34" s="22">
        <v>44152</v>
      </c>
      <c r="K34" s="13"/>
      <c r="L34" s="13"/>
    </row>
    <row r="35" spans="1:12" ht="43.5" customHeight="1">
      <c r="A35" s="9"/>
      <c r="B35" s="7"/>
      <c r="C35" s="7"/>
      <c r="D35" s="7"/>
      <c r="E35" s="7"/>
      <c r="F35" s="7"/>
      <c r="G35" s="7"/>
      <c r="H35" s="10"/>
      <c r="I35" s="13"/>
      <c r="J35" s="13"/>
      <c r="K35" s="13"/>
      <c r="L35" s="13"/>
    </row>
    <row r="36" spans="1:12" ht="43.5" customHeight="1">
      <c r="A36" s="9"/>
      <c r="B36" s="3"/>
      <c r="C36" s="3"/>
      <c r="D36" s="3"/>
      <c r="E36" s="3"/>
      <c r="F36" s="39"/>
      <c r="G36" s="39"/>
      <c r="H36" s="9"/>
      <c r="I36" s="13"/>
      <c r="J36" s="13"/>
      <c r="K36" s="13"/>
      <c r="L36" s="13"/>
    </row>
    <row r="37" spans="1:12" ht="43.5" customHeight="1">
      <c r="A37" s="40"/>
      <c r="B37" s="40"/>
      <c r="C37" s="40"/>
      <c r="D37" s="40"/>
      <c r="E37" s="40"/>
      <c r="F37" s="40"/>
      <c r="G37" s="40"/>
      <c r="H37" s="10"/>
      <c r="I37" s="13"/>
      <c r="J37" s="13"/>
      <c r="K37" s="13"/>
      <c r="L37" s="13"/>
    </row>
    <row r="38" spans="1:12" ht="43.5" customHeight="1">
      <c r="A38" s="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43.5" customHeight="1">
      <c r="A39" s="13"/>
      <c r="B39" s="5"/>
      <c r="C39" s="5"/>
      <c r="D39" s="5"/>
      <c r="E39" s="5"/>
      <c r="F39" s="6"/>
      <c r="G39" s="9"/>
      <c r="H39" s="9"/>
      <c r="I39" s="6"/>
      <c r="J39" s="13"/>
      <c r="K39" s="13"/>
      <c r="L39" s="13"/>
    </row>
    <row r="40" spans="1:12" ht="43.5" customHeight="1">
      <c r="A40" s="3"/>
      <c r="B40" s="9"/>
      <c r="C40" s="9"/>
      <c r="D40" s="19"/>
      <c r="E40" s="9"/>
      <c r="F40" s="6"/>
      <c r="G40" s="9"/>
      <c r="H40" s="9"/>
      <c r="I40" s="6"/>
      <c r="J40" s="13"/>
      <c r="K40" s="13"/>
      <c r="L40" s="13"/>
    </row>
    <row r="41" spans="1:12" ht="43.5" customHeight="1">
      <c r="A41" s="38"/>
      <c r="B41" s="38"/>
      <c r="C41" s="38"/>
      <c r="D41" s="38"/>
      <c r="E41" s="38"/>
      <c r="F41" s="38"/>
      <c r="G41" s="38"/>
      <c r="H41" s="8"/>
      <c r="I41" s="13"/>
      <c r="J41" s="13"/>
      <c r="K41" s="13"/>
      <c r="L41" s="13"/>
    </row>
    <row r="42" spans="1:12" ht="43.5" customHeight="1">
      <c r="A42" s="13"/>
      <c r="B42" s="13"/>
      <c r="C42" s="13"/>
      <c r="D42" s="13"/>
      <c r="E42" s="13"/>
      <c r="F42" s="13"/>
      <c r="G42" s="13"/>
      <c r="H42" s="13"/>
      <c r="I42" s="13"/>
      <c r="J42" s="14"/>
      <c r="K42" s="13"/>
      <c r="L42" s="13"/>
    </row>
    <row r="43" spans="1:12" ht="43.5" customHeight="1">
      <c r="J43" s="15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41:G41"/>
    <mergeCell ref="F36:G36"/>
    <mergeCell ref="A37:G37"/>
    <mergeCell ref="A6:A7"/>
    <mergeCell ref="B6:B7"/>
    <mergeCell ref="F6:H6"/>
    <mergeCell ref="A31:H31"/>
    <mergeCell ref="A32:L32"/>
    <mergeCell ref="I6:K6"/>
    <mergeCell ref="C6:C7"/>
    <mergeCell ref="E6:E7"/>
    <mergeCell ref="A33:L33"/>
    <mergeCell ref="A34:I34"/>
    <mergeCell ref="D6:D7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2020-02-20T12:56:29Z</cp:lastPrinted>
  <dcterms:created xsi:type="dcterms:W3CDTF">2014-02-03T17:42:58Z</dcterms:created>
  <dcterms:modified xsi:type="dcterms:W3CDTF">2020-11-19T13:14:43Z</dcterms:modified>
</cp:coreProperties>
</file>