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НМЦК!$A$6:$N$21</definedName>
    <definedName name="_xlnm.Print_Area" localSheetId="0">НМЦК!$A$1:$N$27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L7"/>
  <c r="M7"/>
  <c r="L8"/>
  <c r="M8"/>
  <c r="L9"/>
  <c r="M9"/>
  <c r="L10"/>
  <c r="M10"/>
  <c r="L11"/>
  <c r="M11"/>
  <c r="L12"/>
  <c r="M12"/>
  <c r="L13"/>
  <c r="M13"/>
  <c r="L14"/>
  <c r="M14"/>
  <c r="L15"/>
  <c r="M15"/>
  <c r="J7"/>
  <c r="J8"/>
  <c r="J9"/>
  <c r="J10"/>
  <c r="J11"/>
  <c r="J12"/>
  <c r="J13"/>
  <c r="J14"/>
  <c r="H7"/>
  <c r="H8"/>
  <c r="H9"/>
  <c r="H10"/>
  <c r="H11"/>
  <c r="H12"/>
  <c r="H13"/>
  <c r="H14"/>
  <c r="F7"/>
  <c r="F8"/>
  <c r="F9"/>
  <c r="F10"/>
  <c r="F11"/>
  <c r="F12"/>
  <c r="F13"/>
  <c r="F14"/>
  <c r="K17"/>
  <c r="N17"/>
  <c r="K18"/>
  <c r="N18"/>
  <c r="L16"/>
  <c r="M16"/>
  <c r="L17"/>
  <c r="M17"/>
  <c r="L18"/>
  <c r="M18"/>
  <c r="J15"/>
  <c r="J16"/>
  <c r="J17"/>
  <c r="J18"/>
  <c r="H15"/>
  <c r="H16"/>
  <c r="H17"/>
  <c r="H18"/>
  <c r="F15"/>
  <c r="F16"/>
  <c r="F17"/>
  <c r="F18"/>
  <c r="K6"/>
  <c r="L6"/>
  <c r="M6"/>
  <c r="N6"/>
  <c r="F6"/>
  <c r="H6"/>
  <c r="J6"/>
  <c r="F19"/>
  <c r="H19"/>
  <c r="J19"/>
  <c r="K19"/>
  <c r="N19"/>
  <c r="L19"/>
  <c r="F20"/>
  <c r="H20"/>
  <c r="J20"/>
  <c r="K20"/>
  <c r="L20"/>
  <c r="F21"/>
  <c r="H21"/>
  <c r="J21"/>
  <c r="K21"/>
  <c r="N21"/>
  <c r="L21"/>
  <c r="F22"/>
  <c r="J22"/>
  <c r="H22"/>
  <c r="M20"/>
  <c r="M19"/>
  <c r="M21"/>
  <c r="N20"/>
  <c r="N22"/>
</calcChain>
</file>

<file path=xl/sharedStrings.xml><?xml version="1.0" encoding="utf-8"?>
<sst xmlns="http://schemas.openxmlformats.org/spreadsheetml/2006/main" count="56" uniqueCount="37">
  <si>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</si>
  <si>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</si>
  <si>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</si>
  <si>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</si>
  <si>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</si>
  <si>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</si>
  <si>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</si>
  <si>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</si>
  <si>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</si>
  <si>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</si>
  <si>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</si>
  <si>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</si>
  <si>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</si>
  <si>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</si>
  <si>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</si>
  <si>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</si>
  <si>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хозяйственного инвентаря</t>
  </si>
  <si>
    <t>Источник 1
 КП № 235 от 11.10.2022</t>
  </si>
  <si>
    <t>Источник 2
 КП № б/н от 10.10.2022</t>
  </si>
  <si>
    <t>Источник 3
 КП № б/н от 10.10.2022</t>
  </si>
  <si>
    <t>Ведро оцинкованное</t>
  </si>
  <si>
    <t>Ведро пластиковое</t>
  </si>
  <si>
    <t xml:space="preserve">Таз пластиковый </t>
  </si>
  <si>
    <t>Таз пластиковый</t>
  </si>
  <si>
    <t>Корзина для транспортировки растворов из аптеки</t>
  </si>
  <si>
    <t>Ведро для мусора с педалью</t>
  </si>
  <si>
    <t>Ерш для унитаза с подставкой</t>
  </si>
  <si>
    <t>Ерш для мытья бутылок</t>
  </si>
  <si>
    <t>Ерш для мытья пробирок</t>
  </si>
  <si>
    <t>Щетка-утюжок маленькая</t>
  </si>
  <si>
    <t>Щетка-утюжок большая</t>
  </si>
  <si>
    <t>Щетка для пола с черенком</t>
  </si>
  <si>
    <t>Совок для уборки мусора</t>
  </si>
  <si>
    <t>Тряпкодержатель с зажимом</t>
  </si>
  <si>
    <t xml:space="preserve">Горшок детский </t>
  </si>
  <si>
    <t>Веник</t>
  </si>
  <si>
    <r>
      <t xml:space="preserve">Начальная (максимальная) цена договора составляет: </t>
    </r>
    <r>
      <rPr>
        <b/>
        <sz val="12"/>
        <rFont val="Times New Roman"/>
        <family val="1"/>
        <charset val="204"/>
      </rPr>
      <t>292 669,16 рублей</t>
    </r>
    <r>
      <rPr>
        <sz val="12"/>
        <rFont val="Times New Roman"/>
        <family val="1"/>
        <charset val="204"/>
      </rPr>
      <t xml:space="preserve"> (Двести девяносто две тысячи шетьсот шестьдесят девять рублей 16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</si>
</sst>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862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33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33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1743075</xdr:rowOff>
    </xdr:from>
    <xdr:to>
      <xdr:col>13</xdr:col>
      <xdr:colOff>1390650</xdr:colOff>
      <xdr:row>18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95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95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1743075</xdr:rowOff>
    </xdr:from>
    <xdr:to>
      <xdr:col>13</xdr:col>
      <xdr:colOff>1390650</xdr:colOff>
      <xdr:row>19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577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20</xdr:row>
      <xdr:rowOff>1743075</xdr:rowOff>
    </xdr:from>
    <xdr:to>
      <xdr:col>13</xdr:col>
      <xdr:colOff>1390650</xdr:colOff>
      <xdr:row>20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21</xdr:row>
      <xdr:rowOff>0</xdr:rowOff>
    </xdr:from>
    <xdr:to>
      <xdr:col>13</xdr:col>
      <xdr:colOff>1390650</xdr:colOff>
      <xdr:row>21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96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48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100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71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5339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6"/>
  <sheetViews>
    <sheetView tabSelected="1" topLeftCell="A7" zoomScale="130" zoomScaleNormal="130" workbookViewId="0">
      <selection activeCell="B8" sqref="B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7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5.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28" t="s">
        <v>11</v>
      </c>
      <c r="C3" s="33" t="s">
        <v>7</v>
      </c>
      <c r="D3" s="31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9" t="s">
        <v>4</v>
      </c>
    </row>
    <row r="4" spans="1:14" ht="45.75" customHeight="1">
      <c r="A4" s="33"/>
      <c r="B4" s="28"/>
      <c r="C4" s="33"/>
      <c r="D4" s="31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7" t="s">
        <v>8</v>
      </c>
      <c r="L4" s="27" t="s">
        <v>5</v>
      </c>
      <c r="M4" s="27" t="s">
        <v>9</v>
      </c>
      <c r="N4" s="24" t="s">
        <v>13</v>
      </c>
    </row>
    <row r="5" spans="1:14" ht="29.25" customHeight="1">
      <c r="A5" s="33"/>
      <c r="B5" s="29"/>
      <c r="C5" s="33"/>
      <c r="D5" s="31"/>
      <c r="E5" s="25" t="s">
        <v>17</v>
      </c>
      <c r="F5" s="25"/>
      <c r="G5" s="25" t="s">
        <v>18</v>
      </c>
      <c r="H5" s="25"/>
      <c r="I5" s="25" t="s">
        <v>19</v>
      </c>
      <c r="J5" s="25"/>
      <c r="K5" s="27"/>
      <c r="L5" s="27"/>
      <c r="M5" s="27"/>
      <c r="N5" s="24"/>
    </row>
    <row r="6" spans="1:14">
      <c r="A6" s="10">
        <v>1</v>
      </c>
      <c r="B6" s="23" t="s">
        <v>20</v>
      </c>
      <c r="C6" s="22" t="s">
        <v>12</v>
      </c>
      <c r="D6" s="21">
        <v>40</v>
      </c>
      <c r="E6" s="19">
        <v>330</v>
      </c>
      <c r="F6" s="11">
        <f t="shared" ref="F6:F21" si="0">D6*E6</f>
        <v>13200</v>
      </c>
      <c r="G6" s="19">
        <v>350</v>
      </c>
      <c r="H6" s="11">
        <f t="shared" ref="H6:H21" si="1">G6*D6</f>
        <v>14000</v>
      </c>
      <c r="I6" s="19">
        <v>360</v>
      </c>
      <c r="J6" s="11">
        <f t="shared" ref="J6:J21" si="2">I6*D6</f>
        <v>14400</v>
      </c>
      <c r="K6" s="11">
        <f t="shared" ref="K6:K21" si="3">(E6+G6+I6)/3</f>
        <v>346.66666666666669</v>
      </c>
      <c r="L6" s="8">
        <f t="shared" ref="L6:L21" si="4">STDEV(E6,G6,I6)</f>
        <v>15.275252316519785</v>
      </c>
      <c r="M6" s="12">
        <f t="shared" ref="M6:M21" si="5">L6/K6</f>
        <v>4.4063227836114764E-2</v>
      </c>
      <c r="N6" s="13">
        <f t="shared" ref="N6:N21" si="6">ROUND(K6,2)*D6</f>
        <v>13866.800000000001</v>
      </c>
    </row>
    <row r="7" spans="1:14">
      <c r="A7" s="10">
        <v>2</v>
      </c>
      <c r="B7" s="23" t="s">
        <v>21</v>
      </c>
      <c r="C7" s="22" t="s">
        <v>12</v>
      </c>
      <c r="D7" s="21">
        <v>20</v>
      </c>
      <c r="E7" s="19">
        <v>430</v>
      </c>
      <c r="F7" s="11">
        <f t="shared" si="0"/>
        <v>8600</v>
      </c>
      <c r="G7" s="19">
        <v>440</v>
      </c>
      <c r="H7" s="11">
        <f t="shared" si="1"/>
        <v>8800</v>
      </c>
      <c r="I7" s="19">
        <v>460</v>
      </c>
      <c r="J7" s="11">
        <f t="shared" si="2"/>
        <v>9200</v>
      </c>
      <c r="K7" s="11">
        <f t="shared" si="3"/>
        <v>443.33333333333331</v>
      </c>
      <c r="L7" s="8">
        <f t="shared" si="4"/>
        <v>15.275252316518831</v>
      </c>
      <c r="M7" s="12">
        <f t="shared" si="5"/>
        <v>3.4455456353049994E-2</v>
      </c>
      <c r="N7" s="13">
        <f t="shared" si="6"/>
        <v>8866.6</v>
      </c>
    </row>
    <row r="8" spans="1:14">
      <c r="A8" s="10">
        <v>3</v>
      </c>
      <c r="B8" s="23" t="s">
        <v>22</v>
      </c>
      <c r="C8" s="22" t="s">
        <v>12</v>
      </c>
      <c r="D8" s="21">
        <v>2</v>
      </c>
      <c r="E8" s="19">
        <v>320</v>
      </c>
      <c r="F8" s="11">
        <f t="shared" si="0"/>
        <v>640</v>
      </c>
      <c r="G8" s="19">
        <v>350</v>
      </c>
      <c r="H8" s="11">
        <f t="shared" si="1"/>
        <v>700</v>
      </c>
      <c r="I8" s="19">
        <v>370</v>
      </c>
      <c r="J8" s="11">
        <f t="shared" si="2"/>
        <v>740</v>
      </c>
      <c r="K8" s="11">
        <f t="shared" si="3"/>
        <v>346.66666666666669</v>
      </c>
      <c r="L8" s="8">
        <f t="shared" si="4"/>
        <v>25.166114784236026</v>
      </c>
      <c r="M8" s="12">
        <f t="shared" si="5"/>
        <v>7.2594561877603922E-2</v>
      </c>
      <c r="N8" s="13">
        <f t="shared" si="6"/>
        <v>693.34</v>
      </c>
    </row>
    <row r="9" spans="1:14">
      <c r="A9" s="10">
        <v>4</v>
      </c>
      <c r="B9" s="23" t="s">
        <v>23</v>
      </c>
      <c r="C9" s="22" t="s">
        <v>12</v>
      </c>
      <c r="D9" s="21">
        <v>2</v>
      </c>
      <c r="E9" s="19">
        <v>350</v>
      </c>
      <c r="F9" s="11">
        <f t="shared" si="0"/>
        <v>700</v>
      </c>
      <c r="G9" s="19">
        <v>360</v>
      </c>
      <c r="H9" s="11">
        <f t="shared" si="1"/>
        <v>720</v>
      </c>
      <c r="I9" s="19">
        <v>380</v>
      </c>
      <c r="J9" s="11">
        <f t="shared" si="2"/>
        <v>760</v>
      </c>
      <c r="K9" s="11">
        <f t="shared" si="3"/>
        <v>363.33333333333331</v>
      </c>
      <c r="L9" s="8">
        <f t="shared" si="4"/>
        <v>15.275252316519785</v>
      </c>
      <c r="M9" s="12">
        <f t="shared" si="5"/>
        <v>4.204197885280675E-2</v>
      </c>
      <c r="N9" s="13">
        <f t="shared" si="6"/>
        <v>726.66</v>
      </c>
    </row>
    <row r="10" spans="1:14" ht="25.5">
      <c r="A10" s="10">
        <v>5</v>
      </c>
      <c r="B10" s="23" t="s">
        <v>24</v>
      </c>
      <c r="C10" s="22" t="s">
        <v>12</v>
      </c>
      <c r="D10" s="21">
        <v>50</v>
      </c>
      <c r="E10" s="19">
        <v>930</v>
      </c>
      <c r="F10" s="11">
        <f t="shared" si="0"/>
        <v>46500</v>
      </c>
      <c r="G10" s="19">
        <v>960</v>
      </c>
      <c r="H10" s="11">
        <f t="shared" si="1"/>
        <v>48000</v>
      </c>
      <c r="I10" s="19">
        <v>980</v>
      </c>
      <c r="J10" s="11">
        <f t="shared" si="2"/>
        <v>49000</v>
      </c>
      <c r="K10" s="11">
        <f t="shared" si="3"/>
        <v>956.66666666666663</v>
      </c>
      <c r="L10" s="8">
        <f t="shared" si="4"/>
        <v>25.166114784234292</v>
      </c>
      <c r="M10" s="12">
        <f t="shared" si="5"/>
        <v>2.6306043328467903E-2</v>
      </c>
      <c r="N10" s="13">
        <f t="shared" si="6"/>
        <v>47833.5</v>
      </c>
    </row>
    <row r="11" spans="1:14">
      <c r="A11" s="10">
        <v>6</v>
      </c>
      <c r="B11" s="23" t="s">
        <v>25</v>
      </c>
      <c r="C11" s="22" t="s">
        <v>12</v>
      </c>
      <c r="D11" s="21">
        <v>42</v>
      </c>
      <c r="E11" s="19">
        <v>1300</v>
      </c>
      <c r="F11" s="11">
        <f t="shared" si="0"/>
        <v>54600</v>
      </c>
      <c r="G11" s="19">
        <v>1300</v>
      </c>
      <c r="H11" s="11">
        <f t="shared" si="1"/>
        <v>54600</v>
      </c>
      <c r="I11" s="19">
        <v>1400</v>
      </c>
      <c r="J11" s="11">
        <f t="shared" si="2"/>
        <v>58800</v>
      </c>
      <c r="K11" s="11">
        <f t="shared" si="3"/>
        <v>1333.3333333333333</v>
      </c>
      <c r="L11" s="8">
        <f t="shared" si="4"/>
        <v>57.735026918963918</v>
      </c>
      <c r="M11" s="12">
        <f t="shared" si="5"/>
        <v>4.3301270189222939E-2</v>
      </c>
      <c r="N11" s="13">
        <f t="shared" si="6"/>
        <v>55999.86</v>
      </c>
    </row>
    <row r="12" spans="1:14">
      <c r="A12" s="10">
        <v>7</v>
      </c>
      <c r="B12" s="23" t="s">
        <v>26</v>
      </c>
      <c r="C12" s="22" t="s">
        <v>12</v>
      </c>
      <c r="D12" s="21">
        <v>80</v>
      </c>
      <c r="E12" s="19">
        <v>190</v>
      </c>
      <c r="F12" s="11">
        <f t="shared" si="0"/>
        <v>15200</v>
      </c>
      <c r="G12" s="19">
        <v>200</v>
      </c>
      <c r="H12" s="11">
        <f t="shared" si="1"/>
        <v>16000</v>
      </c>
      <c r="I12" s="19">
        <v>220</v>
      </c>
      <c r="J12" s="11">
        <f t="shared" si="2"/>
        <v>17600</v>
      </c>
      <c r="K12" s="11">
        <f t="shared" si="3"/>
        <v>203.33333333333334</v>
      </c>
      <c r="L12" s="8">
        <f t="shared" si="4"/>
        <v>15.275252316519547</v>
      </c>
      <c r="M12" s="12">
        <f t="shared" si="5"/>
        <v>7.5124191720587929E-2</v>
      </c>
      <c r="N12" s="13">
        <f t="shared" si="6"/>
        <v>16266.400000000001</v>
      </c>
    </row>
    <row r="13" spans="1:14">
      <c r="A13" s="10">
        <v>8</v>
      </c>
      <c r="B13" s="23" t="s">
        <v>27</v>
      </c>
      <c r="C13" s="22" t="s">
        <v>12</v>
      </c>
      <c r="D13" s="21">
        <v>150</v>
      </c>
      <c r="E13" s="19">
        <v>180</v>
      </c>
      <c r="F13" s="11">
        <f t="shared" si="0"/>
        <v>27000</v>
      </c>
      <c r="G13" s="19">
        <v>210</v>
      </c>
      <c r="H13" s="11">
        <f t="shared" si="1"/>
        <v>31500</v>
      </c>
      <c r="I13" s="19">
        <v>230</v>
      </c>
      <c r="J13" s="11">
        <f t="shared" si="2"/>
        <v>34500</v>
      </c>
      <c r="K13" s="11">
        <f t="shared" si="3"/>
        <v>206.66666666666666</v>
      </c>
      <c r="L13" s="8">
        <f t="shared" si="4"/>
        <v>25.16611478423588</v>
      </c>
      <c r="M13" s="12">
        <f t="shared" si="5"/>
        <v>0.12177152314952845</v>
      </c>
      <c r="N13" s="13">
        <f t="shared" si="6"/>
        <v>31000.499999999996</v>
      </c>
    </row>
    <row r="14" spans="1:14" s="6" customFormat="1">
      <c r="A14" s="10">
        <v>9</v>
      </c>
      <c r="B14" s="23" t="s">
        <v>28</v>
      </c>
      <c r="C14" s="22" t="s">
        <v>12</v>
      </c>
      <c r="D14" s="21">
        <v>50</v>
      </c>
      <c r="E14" s="19">
        <v>300</v>
      </c>
      <c r="F14" s="11">
        <f t="shared" si="0"/>
        <v>15000</v>
      </c>
      <c r="G14" s="19">
        <v>320</v>
      </c>
      <c r="H14" s="11">
        <f t="shared" si="1"/>
        <v>16000</v>
      </c>
      <c r="I14" s="19">
        <v>340</v>
      </c>
      <c r="J14" s="11">
        <f t="shared" si="2"/>
        <v>17000</v>
      </c>
      <c r="K14" s="11">
        <f t="shared" si="3"/>
        <v>320</v>
      </c>
      <c r="L14" s="8">
        <f t="shared" si="4"/>
        <v>20</v>
      </c>
      <c r="M14" s="12">
        <f t="shared" si="5"/>
        <v>6.25E-2</v>
      </c>
      <c r="N14" s="13">
        <f t="shared" si="6"/>
        <v>16000</v>
      </c>
    </row>
    <row r="15" spans="1:14" s="6" customFormat="1">
      <c r="A15" s="10">
        <v>10</v>
      </c>
      <c r="B15" s="23" t="s">
        <v>29</v>
      </c>
      <c r="C15" s="22" t="s">
        <v>12</v>
      </c>
      <c r="D15" s="21">
        <v>150</v>
      </c>
      <c r="E15" s="19">
        <v>110</v>
      </c>
      <c r="F15" s="11">
        <f t="shared" si="0"/>
        <v>16500</v>
      </c>
      <c r="G15" s="19">
        <v>120</v>
      </c>
      <c r="H15" s="11">
        <f t="shared" si="1"/>
        <v>18000</v>
      </c>
      <c r="I15" s="19">
        <v>140</v>
      </c>
      <c r="J15" s="11">
        <f t="shared" si="2"/>
        <v>21000</v>
      </c>
      <c r="K15" s="11">
        <f t="shared" si="3"/>
        <v>123.33333333333333</v>
      </c>
      <c r="L15" s="8">
        <f t="shared" si="4"/>
        <v>15.275252316519428</v>
      </c>
      <c r="M15" s="12">
        <f t="shared" si="5"/>
        <v>0.12385339716096834</v>
      </c>
      <c r="N15" s="13">
        <f t="shared" si="6"/>
        <v>18499.5</v>
      </c>
    </row>
    <row r="16" spans="1:14" s="6" customFormat="1">
      <c r="A16" s="10">
        <v>11</v>
      </c>
      <c r="B16" s="23" t="s">
        <v>30</v>
      </c>
      <c r="C16" s="22" t="s">
        <v>12</v>
      </c>
      <c r="D16" s="21">
        <v>45</v>
      </c>
      <c r="E16" s="19">
        <v>340</v>
      </c>
      <c r="F16" s="11">
        <f t="shared" si="0"/>
        <v>15300</v>
      </c>
      <c r="G16" s="19">
        <v>370</v>
      </c>
      <c r="H16" s="11">
        <f t="shared" si="1"/>
        <v>16650</v>
      </c>
      <c r="I16" s="19">
        <v>380</v>
      </c>
      <c r="J16" s="11">
        <f t="shared" si="2"/>
        <v>17100</v>
      </c>
      <c r="K16" s="11">
        <f t="shared" si="3"/>
        <v>363.33333333333331</v>
      </c>
      <c r="L16" s="8">
        <f t="shared" si="4"/>
        <v>20.81665999466156</v>
      </c>
      <c r="M16" s="12">
        <f t="shared" si="5"/>
        <v>5.7293559618334572E-2</v>
      </c>
      <c r="N16" s="13">
        <f t="shared" si="6"/>
        <v>16349.849999999999</v>
      </c>
    </row>
    <row r="17" spans="1:21" s="6" customFormat="1">
      <c r="A17" s="10">
        <v>12</v>
      </c>
      <c r="B17" s="23" t="s">
        <v>31</v>
      </c>
      <c r="C17" s="22" t="s">
        <v>12</v>
      </c>
      <c r="D17" s="21">
        <v>20</v>
      </c>
      <c r="E17" s="19">
        <v>350</v>
      </c>
      <c r="F17" s="11">
        <f t="shared" si="0"/>
        <v>7000</v>
      </c>
      <c r="G17" s="19">
        <v>370</v>
      </c>
      <c r="H17" s="11">
        <f t="shared" si="1"/>
        <v>7400</v>
      </c>
      <c r="I17" s="19">
        <v>390</v>
      </c>
      <c r="J17" s="11">
        <f t="shared" si="2"/>
        <v>7800</v>
      </c>
      <c r="K17" s="11">
        <f t="shared" si="3"/>
        <v>370</v>
      </c>
      <c r="L17" s="8">
        <f t="shared" si="4"/>
        <v>20</v>
      </c>
      <c r="M17" s="12">
        <f t="shared" si="5"/>
        <v>5.4054054054054057E-2</v>
      </c>
      <c r="N17" s="13">
        <f t="shared" si="6"/>
        <v>7400</v>
      </c>
    </row>
    <row r="18" spans="1:21" s="6" customFormat="1">
      <c r="A18" s="10">
        <v>13</v>
      </c>
      <c r="B18" s="23" t="s">
        <v>32</v>
      </c>
      <c r="C18" s="22" t="s">
        <v>12</v>
      </c>
      <c r="D18" s="21">
        <v>10</v>
      </c>
      <c r="E18" s="19">
        <v>200</v>
      </c>
      <c r="F18" s="11">
        <f t="shared" si="0"/>
        <v>2000</v>
      </c>
      <c r="G18" s="19">
        <v>220</v>
      </c>
      <c r="H18" s="11">
        <f t="shared" si="1"/>
        <v>2200</v>
      </c>
      <c r="I18" s="19">
        <v>230</v>
      </c>
      <c r="J18" s="11">
        <f t="shared" si="2"/>
        <v>2300</v>
      </c>
      <c r="K18" s="11">
        <f t="shared" si="3"/>
        <v>216.66666666666666</v>
      </c>
      <c r="L18" s="8">
        <f t="shared" si="4"/>
        <v>15.275252316519309</v>
      </c>
      <c r="M18" s="12">
        <f t="shared" si="5"/>
        <v>7.0501164537781422E-2</v>
      </c>
      <c r="N18" s="13">
        <f t="shared" si="6"/>
        <v>2166.6999999999998</v>
      </c>
    </row>
    <row r="19" spans="1:21" s="6" customFormat="1">
      <c r="A19" s="10">
        <v>14</v>
      </c>
      <c r="B19" s="23" t="s">
        <v>33</v>
      </c>
      <c r="C19" s="22" t="s">
        <v>12</v>
      </c>
      <c r="D19" s="21">
        <v>120</v>
      </c>
      <c r="E19" s="19">
        <v>380</v>
      </c>
      <c r="F19" s="11">
        <f t="shared" si="0"/>
        <v>45600</v>
      </c>
      <c r="G19" s="19">
        <v>400</v>
      </c>
      <c r="H19" s="11">
        <f t="shared" si="1"/>
        <v>48000</v>
      </c>
      <c r="I19" s="19">
        <v>400</v>
      </c>
      <c r="J19" s="11">
        <f t="shared" si="2"/>
        <v>48000</v>
      </c>
      <c r="K19" s="11">
        <f t="shared" si="3"/>
        <v>393.33333333333331</v>
      </c>
      <c r="L19" s="8">
        <f t="shared" si="4"/>
        <v>11.547005383792936</v>
      </c>
      <c r="M19" s="12">
        <f t="shared" si="5"/>
        <v>2.935679334862611E-2</v>
      </c>
      <c r="N19" s="13">
        <f t="shared" si="6"/>
        <v>47199.6</v>
      </c>
    </row>
    <row r="20" spans="1:21" s="6" customFormat="1">
      <c r="A20" s="10">
        <v>15</v>
      </c>
      <c r="B20" s="23" t="s">
        <v>34</v>
      </c>
      <c r="C20" s="22" t="s">
        <v>12</v>
      </c>
      <c r="D20" s="21">
        <v>10</v>
      </c>
      <c r="E20" s="19">
        <v>150</v>
      </c>
      <c r="F20" s="11">
        <f t="shared" si="0"/>
        <v>1500</v>
      </c>
      <c r="G20" s="19">
        <v>160</v>
      </c>
      <c r="H20" s="11">
        <f t="shared" si="1"/>
        <v>1600</v>
      </c>
      <c r="I20" s="19">
        <v>180</v>
      </c>
      <c r="J20" s="11">
        <f t="shared" si="2"/>
        <v>1800</v>
      </c>
      <c r="K20" s="11">
        <f t="shared" si="3"/>
        <v>163.33333333333334</v>
      </c>
      <c r="L20" s="8">
        <f t="shared" si="4"/>
        <v>15.275252316519547</v>
      </c>
      <c r="M20" s="12">
        <f t="shared" si="5"/>
        <v>9.3521952958282931E-2</v>
      </c>
      <c r="N20" s="13">
        <f t="shared" si="6"/>
        <v>1633.3000000000002</v>
      </c>
    </row>
    <row r="21" spans="1:21" s="6" customFormat="1">
      <c r="A21" s="10">
        <v>16</v>
      </c>
      <c r="B21" s="23" t="s">
        <v>35</v>
      </c>
      <c r="C21" s="22" t="s">
        <v>12</v>
      </c>
      <c r="D21" s="21">
        <v>35</v>
      </c>
      <c r="E21" s="19">
        <v>210</v>
      </c>
      <c r="F21" s="11">
        <f t="shared" si="0"/>
        <v>7350</v>
      </c>
      <c r="G21" s="19">
        <v>240</v>
      </c>
      <c r="H21" s="11">
        <f t="shared" si="1"/>
        <v>8400</v>
      </c>
      <c r="I21" s="19">
        <v>250</v>
      </c>
      <c r="J21" s="11">
        <f t="shared" si="2"/>
        <v>8750</v>
      </c>
      <c r="K21" s="11">
        <f t="shared" si="3"/>
        <v>233.33333333333334</v>
      </c>
      <c r="L21" s="8">
        <f t="shared" si="4"/>
        <v>20.816659994661212</v>
      </c>
      <c r="M21" s="12">
        <f t="shared" si="5"/>
        <v>8.9214257119976617E-2</v>
      </c>
      <c r="N21" s="13">
        <f t="shared" si="6"/>
        <v>8166.55</v>
      </c>
    </row>
    <row r="22" spans="1:21">
      <c r="A22" s="14"/>
      <c r="B22" s="18" t="s">
        <v>10</v>
      </c>
      <c r="C22" s="15"/>
      <c r="D22" s="16"/>
      <c r="E22" s="17"/>
      <c r="F22" s="17">
        <f>SUM(F6:F21)</f>
        <v>276690</v>
      </c>
      <c r="G22" s="17"/>
      <c r="H22" s="17">
        <f>SUM(H6:H21)</f>
        <v>292570</v>
      </c>
      <c r="I22" s="17"/>
      <c r="J22" s="17">
        <f>SUM(J6:J21)</f>
        <v>308750</v>
      </c>
      <c r="K22" s="17"/>
      <c r="L22" s="17"/>
      <c r="M22" s="17"/>
      <c r="N22" s="17">
        <f>SUM(N6:N21)</f>
        <v>292669.15999999997</v>
      </c>
    </row>
    <row r="24" spans="1:21" ht="15.75"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6" spans="1:21" ht="15.75">
      <c r="A26" s="7"/>
      <c r="B26" s="26" t="s">
        <v>36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</sheetData>
  <mergeCells count="17">
    <mergeCell ref="A1:N1"/>
    <mergeCell ref="B26:N26"/>
    <mergeCell ref="E3:J3"/>
    <mergeCell ref="D3:D5"/>
    <mergeCell ref="A2:N2"/>
    <mergeCell ref="K3:M3"/>
    <mergeCell ref="A3:A5"/>
    <mergeCell ref="C3:C5"/>
    <mergeCell ref="N4:N5"/>
    <mergeCell ref="E5:F5"/>
    <mergeCell ref="G5:H5"/>
    <mergeCell ref="H24:U24"/>
    <mergeCell ref="K4:K5"/>
    <mergeCell ref="B3:B5"/>
    <mergeCell ref="L4:L5"/>
    <mergeCell ref="M4:M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2022-11-10T08:58:10Z</cp:lastPrinted>
  <dcterms:created xsi:type="dcterms:W3CDTF">2018-12-14T15:08:00Z</dcterms:created>
  <dcterms:modified xsi:type="dcterms:W3CDTF">2022-11-10T08:58:33Z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