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01\обменная\ЗАКУПКИ\Документация на РГ_Папки\"/>
    </mc:Choice>
  </mc:AlternateContent>
  <bookViews>
    <workbookView xWindow="0" yWindow="0" windowWidth="28800" windowHeight="13935"/>
  </bookViews>
  <sheets>
    <sheet name="Расчет НМЦ" sheetId="4" r:id="rId1"/>
  </sheets>
  <definedNames>
    <definedName name="_xlnm.Print_Area" localSheetId="0">'Расчет НМЦ'!$A$1:$L$13</definedName>
  </definedNames>
  <calcPr calcId="152511" concurrentCalc="0"/>
</workbook>
</file>

<file path=xl/calcChain.xml><?xml version="1.0" encoding="utf-8"?>
<calcChain xmlns="http://schemas.openxmlformats.org/spreadsheetml/2006/main">
  <c r="L10" i="4" l="1"/>
  <c r="M8" i="4"/>
  <c r="M9" i="4"/>
  <c r="M10" i="4"/>
  <c r="N8" i="4"/>
  <c r="N9" i="4"/>
  <c r="N10" i="4"/>
  <c r="O8" i="4"/>
  <c r="O9" i="4"/>
  <c r="O10" i="4"/>
  <c r="I8" i="4"/>
  <c r="L8" i="4"/>
  <c r="I9" i="4"/>
  <c r="L9" i="4"/>
  <c r="J8" i="4"/>
  <c r="K8" i="4"/>
  <c r="P10" i="4"/>
  <c r="J9" i="4"/>
  <c r="K9" i="4"/>
</calcChain>
</file>

<file path=xl/sharedStrings.xml><?xml version="1.0" encoding="utf-8"?>
<sst xmlns="http://schemas.openxmlformats.org/spreadsheetml/2006/main" count="33" uniqueCount="32">
  <si>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</si>
  <si>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</si>
  <si>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</si>
  <si>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</si>
  <si>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</si>
  <si>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</si>
  <si>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</si>
  <si>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</si>
  <si>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</si>
  <si>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</si>
  <si>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</si>
  <si>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</si>
  <si>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</si>
  <si>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</si>
  <si>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</si>
  <si>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</si>
  <si>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</si>
  <si>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</si>
  <si>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</si>
  <si>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</si>
  <si>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</si>
  <si>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</si>
  <si>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</si>
  <si>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</si>
  <si>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</si>
  <si>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шт.</t>
  </si>
  <si>
    <t>Руководитель отдела, Лебедев Антон Сергеевич, 8 (917) 580 39 61 _______________________________</t>
  </si>
  <si>
    <t xml:space="preserve">Изготовление и поставка папок адресных
</t>
  </si>
  <si>
    <t>Изготовление и поставка папок для Почетных грамот</t>
  </si>
  <si>
    <t>Изготовление и поставка папок для Благодарности</t>
  </si>
  <si>
    <t>Решением РГ принята начальная (максимальная) цена 998 334 (девятьсот девяносто восемь тысяч триста тридцать четыре рубля 00 копеек.</t>
  </si>
  <si>
    <t>Итого: 1 222 194,66 (Один миллион двести двадцать две тысячи сто девяносто четыре) рубля 66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</si>
</sst>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view="pageBreakPreview" zoomScaleNormal="100" zoomScaleSheetLayoutView="100" workbookViewId="0">
      <selection activeCell="M13" sqref="M13"/>
    </sheetView>
  </sheetViews>
  <sheetFormatPr defaultColWidth="9.140625" defaultRowHeight="15.75" x14ac:dyDescent="0.2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9.285156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3" width="13.85546875" style="19" customWidth="1"/>
    <col min="14" max="14" width="14" style="19" customWidth="1"/>
    <col min="15" max="15" width="14.7109375" style="19" customWidth="1"/>
    <col min="16" max="16" width="19.28515625" style="19" customWidth="1"/>
    <col min="17" max="16384" width="9.140625" style="14"/>
  </cols>
  <sheetData>
    <row r="1" spans="1:16" ht="24" customHeight="1" x14ac:dyDescent="0.25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" ht="18.7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55.5" customHeight="1" x14ac:dyDescent="0.25">
      <c r="A3" s="39" t="s">
        <v>18</v>
      </c>
      <c r="B3" s="39"/>
      <c r="C3" s="39"/>
      <c r="D3" s="39"/>
      <c r="E3" s="39"/>
      <c r="F3" s="39"/>
      <c r="G3" s="41" t="s">
        <v>27</v>
      </c>
      <c r="H3" s="41"/>
      <c r="I3" s="41"/>
      <c r="J3" s="41"/>
      <c r="K3" s="41"/>
      <c r="L3" s="41"/>
    </row>
    <row r="4" spans="1:16" ht="21" customHeight="1" x14ac:dyDescent="0.25">
      <c r="A4" s="39" t="s">
        <v>5</v>
      </c>
      <c r="B4" s="39"/>
      <c r="C4" s="39"/>
      <c r="D4" s="39"/>
      <c r="E4" s="39"/>
      <c r="F4" s="39"/>
      <c r="G4" s="41" t="s">
        <v>8</v>
      </c>
      <c r="H4" s="41"/>
      <c r="I4" s="41"/>
      <c r="J4" s="41"/>
      <c r="K4" s="41"/>
      <c r="L4" s="41"/>
    </row>
    <row r="5" spans="1:16" ht="32.25" customHeight="1" x14ac:dyDescent="0.25">
      <c r="A5" s="38" t="s">
        <v>24</v>
      </c>
      <c r="B5" s="38"/>
      <c r="C5" s="38"/>
      <c r="D5" s="38"/>
      <c r="E5" s="38"/>
      <c r="F5" s="38"/>
      <c r="G5" s="39" t="s">
        <v>17</v>
      </c>
      <c r="H5" s="39"/>
      <c r="I5" s="39"/>
      <c r="J5" s="39"/>
      <c r="K5" s="39"/>
      <c r="L5" s="39"/>
    </row>
    <row r="6" spans="1:16" ht="39" customHeight="1" x14ac:dyDescent="0.25">
      <c r="A6" s="44" t="s">
        <v>7</v>
      </c>
      <c r="B6" s="44" t="s">
        <v>1</v>
      </c>
      <c r="C6" s="44" t="s">
        <v>9</v>
      </c>
      <c r="D6" s="44" t="s">
        <v>10</v>
      </c>
      <c r="E6" s="44" t="s">
        <v>15</v>
      </c>
      <c r="F6" s="44" t="s">
        <v>6</v>
      </c>
      <c r="G6" s="44"/>
      <c r="H6" s="44"/>
      <c r="I6" s="47" t="s">
        <v>3</v>
      </c>
      <c r="J6" s="47"/>
      <c r="K6" s="47"/>
      <c r="L6" s="1" t="s">
        <v>4</v>
      </c>
    </row>
    <row r="7" spans="1:16" ht="139.5" customHeight="1" x14ac:dyDescent="0.25">
      <c r="A7" s="44"/>
      <c r="B7" s="44"/>
      <c r="C7" s="48"/>
      <c r="D7" s="48"/>
      <c r="E7" s="48"/>
      <c r="F7" s="2" t="s">
        <v>21</v>
      </c>
      <c r="G7" s="2" t="s">
        <v>22</v>
      </c>
      <c r="H7" s="2" t="s">
        <v>23</v>
      </c>
      <c r="I7" s="27" t="s">
        <v>2</v>
      </c>
      <c r="J7" s="1" t="s">
        <v>0</v>
      </c>
      <c r="K7" s="1" t="s">
        <v>20</v>
      </c>
      <c r="L7" s="1" t="s">
        <v>14</v>
      </c>
      <c r="M7" s="20" t="s">
        <v>11</v>
      </c>
      <c r="N7" s="20" t="s">
        <v>12</v>
      </c>
      <c r="O7" s="20" t="s">
        <v>13</v>
      </c>
    </row>
    <row r="8" spans="1:16" ht="60" customHeight="1" x14ac:dyDescent="0.25">
      <c r="A8" s="35">
        <v>1</v>
      </c>
      <c r="B8" s="30">
        <v>3</v>
      </c>
      <c r="C8" s="33" t="s">
        <v>28</v>
      </c>
      <c r="D8" s="34">
        <v>1500</v>
      </c>
      <c r="E8" s="33" t="s">
        <v>25</v>
      </c>
      <c r="F8" s="32">
        <v>460</v>
      </c>
      <c r="G8" s="31">
        <v>333</v>
      </c>
      <c r="H8" s="31">
        <v>430</v>
      </c>
      <c r="I8" s="3">
        <f>ROUND((F8+G8+H8)/3,2)</f>
        <v>407.67</v>
      </c>
      <c r="J8" s="4">
        <f>SQRT((POWER(F8-I8,2)+POWER(G8-I8,2)+POWER(H8-I8,2)/(B8-1)))</f>
        <v>92.538382577177131</v>
      </c>
      <c r="K8" s="4">
        <f>ROUND(J8/I8*100,2)</f>
        <v>22.7</v>
      </c>
      <c r="L8" s="3">
        <f>ROUND(I8*D8,2)</f>
        <v>611505</v>
      </c>
      <c r="M8" s="21">
        <f>ROUND(D8*F8,2)</f>
        <v>690000</v>
      </c>
      <c r="N8" s="21">
        <f>ROUND(D8*G8,2)</f>
        <v>499500</v>
      </c>
      <c r="O8" s="21">
        <f>ROUND(D8*H8,2)</f>
        <v>645000</v>
      </c>
    </row>
    <row r="9" spans="1:16" s="15" customFormat="1" ht="57" customHeight="1" x14ac:dyDescent="0.25">
      <c r="A9" s="26">
        <v>2</v>
      </c>
      <c r="B9" s="30">
        <v>3</v>
      </c>
      <c r="C9" s="33" t="s">
        <v>29</v>
      </c>
      <c r="D9" s="34">
        <v>1498</v>
      </c>
      <c r="E9" s="33" t="s">
        <v>25</v>
      </c>
      <c r="F9" s="32">
        <v>460</v>
      </c>
      <c r="G9" s="31">
        <v>333</v>
      </c>
      <c r="H9" s="31">
        <v>430</v>
      </c>
      <c r="I9" s="3">
        <f>ROUND((F9+G9+H9)/3,2)</f>
        <v>407.67</v>
      </c>
      <c r="J9" s="4">
        <f>SQRT((POWER(F9-I9,2)+POWER(G9-I9,2)+POWER(H9-I9,2)/(B9-1)))</f>
        <v>92.538382577177131</v>
      </c>
      <c r="K9" s="4">
        <f>ROUND(J9/I9*100,2)</f>
        <v>22.7</v>
      </c>
      <c r="L9" s="3">
        <f>ROUND(I9*D9,2)</f>
        <v>610689.66</v>
      </c>
      <c r="M9" s="21">
        <f>ROUND(D9*F9,2)</f>
        <v>689080</v>
      </c>
      <c r="N9" s="21">
        <f>ROUND(D9*G9,2)</f>
        <v>498834</v>
      </c>
      <c r="O9" s="21">
        <f>ROUND(D9*H9,2)</f>
        <v>644140</v>
      </c>
      <c r="P9" s="22"/>
    </row>
    <row r="10" spans="1:16" s="15" customFormat="1" ht="28.5" customHeight="1" x14ac:dyDescent="0.25">
      <c r="A10" s="45" t="s">
        <v>16</v>
      </c>
      <c r="B10" s="45"/>
      <c r="C10" s="46"/>
      <c r="D10" s="46"/>
      <c r="E10" s="46"/>
      <c r="F10" s="45"/>
      <c r="G10" s="45"/>
      <c r="H10" s="45"/>
      <c r="I10" s="24"/>
      <c r="J10" s="25"/>
      <c r="K10" s="25"/>
      <c r="L10" s="24">
        <f>ROUND(SUM(L8:L9),2)</f>
        <v>1222194.6599999999</v>
      </c>
      <c r="M10" s="36">
        <f t="shared" ref="M10:O10" si="0">ROUND(SUM(M8:M9),2)</f>
        <v>1379080</v>
      </c>
      <c r="N10" s="36">
        <f t="shared" si="0"/>
        <v>998334</v>
      </c>
      <c r="O10" s="36">
        <f t="shared" si="0"/>
        <v>1289140</v>
      </c>
      <c r="P10" s="29">
        <f>ROUND((M10+N10+O10)/3,2)</f>
        <v>1222184.67</v>
      </c>
    </row>
    <row r="11" spans="1:16" s="15" customFormat="1" ht="28.5" customHeight="1" x14ac:dyDescent="0.25">
      <c r="A11" s="39" t="s">
        <v>31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28"/>
      <c r="N11" s="28"/>
      <c r="O11" s="28"/>
      <c r="P11" s="23"/>
    </row>
    <row r="12" spans="1:16" s="15" customFormat="1" ht="15.75" customHeight="1" x14ac:dyDescent="0.25">
      <c r="A12" s="49" t="s">
        <v>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28"/>
      <c r="N12" s="28"/>
      <c r="O12" s="28"/>
      <c r="P12" s="23"/>
    </row>
    <row r="13" spans="1:16" ht="27" customHeight="1" x14ac:dyDescent="0.25">
      <c r="A13" s="39" t="s">
        <v>26</v>
      </c>
      <c r="B13" s="39"/>
      <c r="C13" s="39"/>
      <c r="D13" s="39"/>
      <c r="E13" s="39"/>
      <c r="F13" s="39"/>
      <c r="G13" s="39"/>
      <c r="H13" s="39"/>
      <c r="I13" s="39"/>
      <c r="J13" s="37">
        <v>43991</v>
      </c>
      <c r="K13" s="16"/>
      <c r="L13" s="16"/>
    </row>
    <row r="14" spans="1:16" ht="23.25" customHeight="1" x14ac:dyDescent="0.25">
      <c r="A14" s="11"/>
      <c r="B14" s="9"/>
      <c r="C14" s="9"/>
      <c r="D14" s="9"/>
      <c r="E14" s="9"/>
      <c r="F14" s="9"/>
      <c r="G14" s="9"/>
      <c r="H14" s="12"/>
      <c r="I14" s="16"/>
      <c r="J14" s="16"/>
      <c r="K14" s="16"/>
      <c r="L14" s="16"/>
    </row>
    <row r="15" spans="1:16" ht="31.5" customHeight="1" x14ac:dyDescent="0.25">
      <c r="A15" s="11"/>
      <c r="B15" s="5"/>
      <c r="C15" s="5"/>
      <c r="D15" s="5"/>
      <c r="E15" s="5"/>
      <c r="F15" s="43"/>
      <c r="G15" s="43"/>
      <c r="H15" s="11"/>
      <c r="I15" s="16"/>
      <c r="J15" s="16"/>
      <c r="K15" s="16"/>
      <c r="L15" s="16"/>
    </row>
    <row r="16" spans="1:16" ht="15.75" customHeight="1" x14ac:dyDescent="0.25">
      <c r="A16" s="39"/>
      <c r="B16" s="39"/>
      <c r="C16" s="39"/>
      <c r="D16" s="39"/>
      <c r="E16" s="39"/>
      <c r="F16" s="39"/>
      <c r="G16" s="39"/>
      <c r="H16" s="12"/>
      <c r="I16" s="16"/>
      <c r="J16" s="16"/>
      <c r="K16" s="16"/>
      <c r="L16" s="16"/>
    </row>
    <row r="17" spans="1:12" x14ac:dyDescent="0.25">
      <c r="A17" s="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x14ac:dyDescent="0.25">
      <c r="A18" s="16"/>
      <c r="B18" s="7"/>
      <c r="C18" s="7"/>
      <c r="D18" s="7"/>
      <c r="E18" s="7"/>
      <c r="F18" s="8"/>
      <c r="G18" s="11"/>
      <c r="H18" s="11"/>
      <c r="I18" s="8"/>
      <c r="J18" s="16"/>
      <c r="K18" s="16"/>
      <c r="L18" s="16"/>
    </row>
    <row r="19" spans="1:12" x14ac:dyDescent="0.25">
      <c r="A19" s="5"/>
      <c r="B19" s="11"/>
      <c r="C19" s="11"/>
      <c r="D19" s="11"/>
      <c r="E19" s="11"/>
      <c r="F19" s="8"/>
      <c r="G19" s="11"/>
      <c r="H19" s="11"/>
      <c r="I19" s="8"/>
      <c r="J19" s="16"/>
      <c r="K19" s="16"/>
      <c r="L19" s="16"/>
    </row>
    <row r="20" spans="1:12" x14ac:dyDescent="0.25">
      <c r="A20" s="42"/>
      <c r="B20" s="42"/>
      <c r="C20" s="42"/>
      <c r="D20" s="42"/>
      <c r="E20" s="42"/>
      <c r="F20" s="42"/>
      <c r="G20" s="42"/>
      <c r="H20" s="10"/>
      <c r="I20" s="16"/>
      <c r="J20" s="16"/>
      <c r="K20" s="16"/>
      <c r="L20" s="16"/>
    </row>
    <row r="21" spans="1:12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7"/>
      <c r="K21" s="16"/>
      <c r="L21" s="16"/>
    </row>
    <row r="22" spans="1:12" x14ac:dyDescent="0.25">
      <c r="J22" s="18"/>
    </row>
  </sheetData>
  <sheetProtection selectLockedCells="1" selectUnlockedCells="1"/>
  <mergeCells count="21">
    <mergeCell ref="A20:G20"/>
    <mergeCell ref="F15:G15"/>
    <mergeCell ref="A16:G16"/>
    <mergeCell ref="A6:A7"/>
    <mergeCell ref="B6:B7"/>
    <mergeCell ref="F6:H6"/>
    <mergeCell ref="A10:H10"/>
    <mergeCell ref="A11:L11"/>
    <mergeCell ref="I6:K6"/>
    <mergeCell ref="C6:C7"/>
    <mergeCell ref="D6:D7"/>
    <mergeCell ref="E6:E7"/>
    <mergeCell ref="A12:L12"/>
    <mergeCell ref="A13:I13"/>
    <mergeCell ref="A5:F5"/>
    <mergeCell ref="G5:L5"/>
    <mergeCell ref="A1:L1"/>
    <mergeCell ref="A3:F3"/>
    <mergeCell ref="G3:L3"/>
    <mergeCell ref="A4:F4"/>
    <mergeCell ref="G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Евтушенко</cp:lastModifiedBy>
  <cp:lastPrinted>2019-07-01T11:25:06Z</cp:lastPrinted>
  <dcterms:created xsi:type="dcterms:W3CDTF">2014-02-03T17:42:58Z</dcterms:created>
  <dcterms:modified xsi:type="dcterms:W3CDTF">2020-06-11T09:23:35Z</dcterms:modified>
</cp:coreProperties>
</file>