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er\Downloads\Питание сады 2022\Лицей\"/>
    </mc:Choice>
  </mc:AlternateContent>
  <xr:revisionPtr revIDLastSave="0" documentId="13_ncr:1_{29319CE9-39E1-46A8-B8CF-8CDF4A4D61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definedNames>
    <definedName name="_xlnm.Print_Area" localSheetId="0">'Расчет цены'!$A$1:$P$8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1" l="1"/>
  <c r="P4" i="1"/>
  <c r="M4" i="1" l="1"/>
  <c r="M7" i="1" l="1"/>
  <c r="K7" i="1"/>
  <c r="L7" i="1" s="1"/>
  <c r="P7" i="1" l="1"/>
  <c r="N7" i="1"/>
  <c r="O7" i="1" s="1"/>
  <c r="J4" i="1"/>
  <c r="K4" i="1" s="1"/>
  <c r="L4" i="1" s="1"/>
  <c r="N4" i="1"/>
  <c r="O4" i="1" s="1"/>
  <c r="J5" i="1"/>
  <c r="K5" i="1" s="1"/>
  <c r="L5" i="1" s="1"/>
  <c r="J6" i="1"/>
  <c r="K6" i="1" s="1"/>
  <c r="L6" i="1" s="1"/>
  <c r="M6" i="1"/>
  <c r="N6" i="1" s="1"/>
  <c r="O6" i="1" s="1"/>
  <c r="M5" i="1" l="1"/>
  <c r="N5" i="1" l="1"/>
  <c r="O5" i="1" s="1"/>
  <c r="P5" i="1"/>
</calcChain>
</file>

<file path=xl/sharedStrings.xml><?xml version="1.0" encoding="utf-8"?>
<sst xmlns="http://schemas.openxmlformats.org/spreadsheetml/2006/main" count="30" uniqueCount="27">
  <si>
    <t>№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</si>
  <si>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</si>
  <si>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</si>
  <si>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</si>
  <si>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</si>
  <si>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</si>
  <si>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</si>
  <si>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</si>
  <si>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</si>
  <si>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</si>
  <si>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</si>
  <si>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</si>
  <si>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</si>
  <si>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</si>
  <si>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</si>
  <si>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</si>
  <si>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рублей</t>
  </si>
  <si>
    <t>В результате проведенного расчета Н(М)ЦД, ЦКЕП договора  составила:</t>
  </si>
  <si>
    <t>усл.ед.</t>
  </si>
  <si>
    <t>Услуги по организации питания для учащихся общеобразовательной организации (завтраки 1-4 класс все категории)</t>
  </si>
  <si>
    <t>Услуги по организации питания для учащихся общеобразовательной организации (обеды 1-11 класс льготные категории)</t>
  </si>
  <si>
    <t>Услуги по организации питания для учащихся общеобразовательной организации (завтраки 5-11 класс льготные категории)</t>
  </si>
  <si>
    <t>Услуги по организации питания для учащихся общеобразовательной организации (завтраки 1-4 класс все категории) 2023 год</t>
  </si>
  <si>
    <t>Исполнитель №1                      КП от 02.11.2021</t>
  </si>
  <si>
    <t>Исполнитель №2                      КП от 02.11.2021</t>
  </si>
  <si>
    <t>Исполнитель №3                      КП от 02.11.2021</t>
  </si>
  <si>
    <t xml:space="preserve">Расчет начальной (максимальной) цены договора
Оказание услуг по организации рационального горячего питания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</si>
</sst>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2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right" vertical="top"/>
    </xf>
    <xf numFmtId="2" fontId="2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/>
    </xf>
    <xf numFmtId="2" fontId="3" fillId="0" borderId="0" xfId="0" applyNumberFormat="1" applyFont="1" applyFill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164" fontId="6" fillId="0" borderId="0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5" fillId="0" borderId="0" xfId="0" applyFont="1" applyFill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/>
    </xf>
    <xf numFmtId="0" fontId="4" fillId="3" borderId="1" xfId="0" applyFont="1" applyFill="1" applyBorder="1" applyAlignment="1">
      <alignment horizontal="center" vertical="top" wrapText="1"/>
    </xf>
    <xf numFmtId="2" fontId="2" fillId="3" borderId="2" xfId="0" applyNumberFormat="1" applyFont="1" applyFill="1" applyBorder="1" applyAlignment="1">
      <alignment horizontal="right" vertical="top" wrapText="1"/>
    </xf>
    <xf numFmtId="4" fontId="4" fillId="3" borderId="2" xfId="0" applyNumberFormat="1" applyFont="1" applyFill="1" applyBorder="1" applyAlignment="1">
      <alignment horizontal="right" vertical="top" wrapText="1"/>
    </xf>
    <xf numFmtId="0" fontId="11" fillId="3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>
      <alignment horizontal="right" vertical="top"/>
    </xf>
    <xf numFmtId="0" fontId="10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2</xdr:row>
      <xdr:rowOff>914400</xdr:rowOff>
    </xdr:from>
    <xdr:to>
      <xdr:col>12</xdr:col>
      <xdr:colOff>9525</xdr:colOff>
      <xdr:row>2</xdr:row>
      <xdr:rowOff>1257300</xdr:rowOff>
    </xdr:to>
    <xdr:pic>
      <xdr:nvPicPr>
        <xdr:cNvPr id="1178" name="Pictur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4925"/>
          <a:ext cx="942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2</xdr:row>
      <xdr:rowOff>895350</xdr:rowOff>
    </xdr:from>
    <xdr:to>
      <xdr:col>10</xdr:col>
      <xdr:colOff>1000125</xdr:colOff>
      <xdr:row>2</xdr:row>
      <xdr:rowOff>1314450</xdr:rowOff>
    </xdr:to>
    <xdr:pic>
      <xdr:nvPicPr>
        <xdr:cNvPr id="1179" name="Picture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1285875"/>
          <a:ext cx="981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266700</xdr:colOff>
      <xdr:row>2</xdr:row>
      <xdr:rowOff>1362075</xdr:rowOff>
    </xdr:from>
    <xdr:to>
      <xdr:col>12</xdr:col>
      <xdr:colOff>428625</xdr:colOff>
      <xdr:row>2</xdr:row>
      <xdr:rowOff>1457325</xdr:rowOff>
    </xdr:to>
    <xdr:pic>
      <xdr:nvPicPr>
        <xdr:cNvPr id="1180" name="Picture 6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1752600"/>
          <a:ext cx="1619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"/>
  <sheetViews>
    <sheetView tabSelected="1" zoomScaleNormal="100" zoomScaleSheetLayoutView="100" workbookViewId="0">
      <selection activeCell="J8" sqref="J8"/>
    </sheetView>
  </sheetViews>
  <sheetFormatPr defaultColWidth="9.140625" defaultRowHeight="12.75" x14ac:dyDescent="0.25"/>
  <cols>
    <col min="1" max="1" width="3.140625" style="1" customWidth="1"/>
    <col min="2" max="2" width="36.85546875" style="2" customWidth="1"/>
    <col min="3" max="4" width="8.7109375" style="1" customWidth="1"/>
    <col min="5" max="5" width="11.85546875" style="1" customWidth="1"/>
    <col min="6" max="6" width="12.42578125" style="1" customWidth="1"/>
    <col min="7" max="7" width="11.5703125" style="1" customWidth="1"/>
    <col min="8" max="9" width="0" style="1" hidden="1" customWidth="1"/>
    <col min="10" max="10" width="15.140625" style="1" customWidth="1"/>
    <col min="11" max="11" width="15" style="1" customWidth="1"/>
    <col min="12" max="12" width="14.28515625" style="1" customWidth="1"/>
    <col min="13" max="13" width="23.7109375" style="1" customWidth="1"/>
    <col min="14" max="14" width="11.28515625" style="1" customWidth="1"/>
    <col min="15" max="15" width="11.42578125" style="1" customWidth="1"/>
    <col min="16" max="16" width="13.7109375" style="1" customWidth="1"/>
    <col min="17" max="16384" width="9.140625" style="1"/>
  </cols>
  <sheetData>
    <row r="1" spans="1:20" ht="32.25" customHeight="1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20" ht="13.15" customHeight="1" x14ac:dyDescent="0.25">
      <c r="A2" s="37" t="s">
        <v>0</v>
      </c>
      <c r="B2" s="37" t="s">
        <v>1</v>
      </c>
      <c r="C2" s="37" t="s">
        <v>2</v>
      </c>
      <c r="D2" s="40" t="s">
        <v>3</v>
      </c>
      <c r="E2" s="42" t="s">
        <v>4</v>
      </c>
      <c r="F2" s="43"/>
      <c r="G2" s="44"/>
      <c r="H2" s="42" t="s">
        <v>5</v>
      </c>
      <c r="I2" s="44"/>
      <c r="J2" s="45" t="s">
        <v>6</v>
      </c>
      <c r="K2" s="46"/>
      <c r="L2" s="47"/>
      <c r="M2" s="42" t="s">
        <v>7</v>
      </c>
      <c r="N2" s="43"/>
      <c r="O2" s="43"/>
      <c r="P2" s="44"/>
    </row>
    <row r="3" spans="1:20" ht="114.75" x14ac:dyDescent="0.25">
      <c r="A3" s="38"/>
      <c r="B3" s="39"/>
      <c r="C3" s="38"/>
      <c r="D3" s="41"/>
      <c r="E3" s="23" t="s">
        <v>23</v>
      </c>
      <c r="F3" s="25" t="s">
        <v>24</v>
      </c>
      <c r="G3" s="25" t="s">
        <v>25</v>
      </c>
      <c r="H3" s="23"/>
      <c r="I3" s="23" t="s">
        <v>8</v>
      </c>
      <c r="J3" s="28" t="s">
        <v>9</v>
      </c>
      <c r="K3" s="24" t="s">
        <v>10</v>
      </c>
      <c r="L3" s="24" t="s">
        <v>11</v>
      </c>
      <c r="M3" s="24" t="s">
        <v>12</v>
      </c>
      <c r="N3" s="24" t="s">
        <v>13</v>
      </c>
      <c r="O3" s="24" t="s">
        <v>14</v>
      </c>
      <c r="P3" s="24" t="s">
        <v>15</v>
      </c>
    </row>
    <row r="4" spans="1:20" ht="42.6" customHeight="1" x14ac:dyDescent="0.25">
      <c r="A4" s="3">
        <v>1</v>
      </c>
      <c r="B4" s="20" t="s">
        <v>19</v>
      </c>
      <c r="C4" s="21" t="s">
        <v>18</v>
      </c>
      <c r="D4" s="33">
        <v>14603</v>
      </c>
      <c r="E4" s="4">
        <v>67</v>
      </c>
      <c r="F4" s="4">
        <v>71.3</v>
      </c>
      <c r="G4" s="5">
        <v>75.599999999999994</v>
      </c>
      <c r="H4" s="6"/>
      <c r="I4" s="6"/>
      <c r="J4" s="29">
        <f>AVERAGE(E4:G4)</f>
        <v>71.3</v>
      </c>
      <c r="K4" s="7">
        <f t="shared" ref="K4:K6" si="0">SQRT(((SUM((POWER(G4-J4,2)),(POWER(F4-J4,2)),(POWER(E4-J4,2)))/(COLUMNS(E4:G4)-1))))</f>
        <v>4.2999999999999972</v>
      </c>
      <c r="L4" s="7">
        <f t="shared" ref="L4:L6" si="1">K4/J4*100</f>
        <v>6.0308555399719461</v>
      </c>
      <c r="M4" s="8">
        <f>((D4/3)*(SUM(E4:G4)))</f>
        <v>1041193.9000000001</v>
      </c>
      <c r="N4" s="8">
        <f>M4/D4</f>
        <v>71.300000000000011</v>
      </c>
      <c r="O4" s="8">
        <f t="shared" ref="O4:O6" si="2">ROUNDUP(N4,2)</f>
        <v>71.3</v>
      </c>
      <c r="P4" s="8">
        <f>M4</f>
        <v>1041193.9000000001</v>
      </c>
      <c r="Q4" s="27"/>
    </row>
    <row r="5" spans="1:20" ht="44.45" customHeight="1" x14ac:dyDescent="0.25">
      <c r="A5" s="3">
        <v>2</v>
      </c>
      <c r="B5" s="20" t="s">
        <v>21</v>
      </c>
      <c r="C5" s="21" t="s">
        <v>18</v>
      </c>
      <c r="D5" s="33">
        <v>4216</v>
      </c>
      <c r="E5" s="4">
        <v>36</v>
      </c>
      <c r="F5" s="4">
        <v>40</v>
      </c>
      <c r="G5" s="5">
        <v>44</v>
      </c>
      <c r="H5" s="6"/>
      <c r="I5" s="6"/>
      <c r="J5" s="29">
        <f xml:space="preserve"> (E5+F5+G5)/3</f>
        <v>40</v>
      </c>
      <c r="K5" s="7">
        <f t="shared" si="0"/>
        <v>4</v>
      </c>
      <c r="L5" s="7">
        <f t="shared" si="1"/>
        <v>10</v>
      </c>
      <c r="M5" s="8">
        <f>D5*J5</f>
        <v>168640</v>
      </c>
      <c r="N5" s="8">
        <f>M5/D5</f>
        <v>40</v>
      </c>
      <c r="O5" s="8">
        <f>ROUNDUP(N5,2)</f>
        <v>40</v>
      </c>
      <c r="P5" s="8">
        <f t="shared" ref="P5:P7" si="3">M5</f>
        <v>168640</v>
      </c>
      <c r="Q5" s="27"/>
    </row>
    <row r="6" spans="1:20" ht="44.25" customHeight="1" x14ac:dyDescent="0.25">
      <c r="A6" s="3">
        <v>3</v>
      </c>
      <c r="B6" s="20" t="s">
        <v>20</v>
      </c>
      <c r="C6" s="21" t="s">
        <v>18</v>
      </c>
      <c r="D6" s="33">
        <v>12400</v>
      </c>
      <c r="E6" s="4">
        <v>66</v>
      </c>
      <c r="F6" s="4">
        <v>70</v>
      </c>
      <c r="G6" s="5">
        <v>74</v>
      </c>
      <c r="H6" s="6"/>
      <c r="I6" s="6"/>
      <c r="J6" s="29">
        <f>AVERAGE(E6:G6)</f>
        <v>70</v>
      </c>
      <c r="K6" s="7">
        <f t="shared" si="0"/>
        <v>4</v>
      </c>
      <c r="L6" s="7">
        <f t="shared" si="1"/>
        <v>5.7142857142857144</v>
      </c>
      <c r="M6" s="8">
        <f t="shared" ref="M6" si="4">((D6/3)*(SUM(E6:G6)))</f>
        <v>867999.99999999988</v>
      </c>
      <c r="N6" s="8">
        <f t="shared" ref="N6" si="5">M6/D6</f>
        <v>69.999999999999986</v>
      </c>
      <c r="O6" s="8">
        <f t="shared" si="2"/>
        <v>70</v>
      </c>
      <c r="P6" s="8">
        <f>M6</f>
        <v>867999.99999999988</v>
      </c>
      <c r="Q6" s="27"/>
    </row>
    <row r="7" spans="1:20" ht="54" customHeight="1" x14ac:dyDescent="0.25">
      <c r="A7" s="26"/>
      <c r="B7" s="20" t="s">
        <v>22</v>
      </c>
      <c r="C7" s="21" t="s">
        <v>18</v>
      </c>
      <c r="D7" s="33">
        <v>7666</v>
      </c>
      <c r="E7" s="4">
        <v>69</v>
      </c>
      <c r="F7" s="4">
        <v>74.290000000000006</v>
      </c>
      <c r="G7" s="5">
        <v>79.58</v>
      </c>
      <c r="H7" s="6"/>
      <c r="I7" s="6"/>
      <c r="J7" s="29">
        <v>74.290000000000006</v>
      </c>
      <c r="K7" s="7">
        <f t="shared" ref="K7" si="6">SQRT(((SUM((POWER(G7-J7,2)),(POWER(F7-J7,2)),(POWER(E7-J7,2)))/(COLUMNS(E7:G7)-1))))</f>
        <v>5.2899999999999991</v>
      </c>
      <c r="L7" s="7">
        <f t="shared" ref="L7" si="7">K7/J7*100</f>
        <v>7.1207430340557254</v>
      </c>
      <c r="M7" s="8">
        <f t="shared" ref="M7" si="8">((D7/3)*(SUM(E7:G7)))</f>
        <v>569507.14</v>
      </c>
      <c r="N7" s="8">
        <f>M7/D7</f>
        <v>74.290000000000006</v>
      </c>
      <c r="O7" s="8">
        <f t="shared" ref="O7" si="9">ROUNDUP(N7,2)</f>
        <v>74.290000000000006</v>
      </c>
      <c r="P7" s="30">
        <f t="shared" si="3"/>
        <v>569507.14</v>
      </c>
      <c r="Q7" s="31"/>
      <c r="R7" s="31"/>
      <c r="S7" s="32"/>
      <c r="T7" s="32"/>
    </row>
    <row r="8" spans="1:20" ht="15" customHeight="1" x14ac:dyDescent="0.25">
      <c r="A8" s="35" t="s">
        <v>17</v>
      </c>
      <c r="B8" s="35"/>
      <c r="C8" s="35"/>
      <c r="D8" s="35"/>
      <c r="E8" s="35"/>
      <c r="F8" s="35"/>
      <c r="G8" s="35"/>
      <c r="H8" s="35"/>
      <c r="I8" s="35"/>
      <c r="J8" s="22">
        <v>2647341.04</v>
      </c>
      <c r="K8" s="9" t="s">
        <v>16</v>
      </c>
      <c r="L8" s="9"/>
      <c r="M8" s="9"/>
      <c r="N8" s="9"/>
      <c r="O8" s="9"/>
      <c r="P8" s="10"/>
    </row>
    <row r="9" spans="1:20" ht="15.75" x14ac:dyDescent="0.25">
      <c r="A9" s="9"/>
      <c r="B9" s="12"/>
      <c r="C9" s="13"/>
      <c r="D9" s="13"/>
      <c r="E9" s="13"/>
      <c r="F9" s="13"/>
      <c r="G9" s="13"/>
      <c r="H9" s="14"/>
    </row>
    <row r="10" spans="1:20" s="18" customFormat="1" ht="15.6" customHeight="1" x14ac:dyDescent="0.25">
      <c r="A10" s="15"/>
      <c r="B10" s="16"/>
      <c r="C10" s="15"/>
      <c r="D10" s="13"/>
      <c r="E10" s="15"/>
      <c r="F10" s="17"/>
      <c r="G10" s="34"/>
      <c r="H10" s="34"/>
    </row>
    <row r="11" spans="1:20" x14ac:dyDescent="0.25">
      <c r="A11" s="14"/>
      <c r="B11" s="11"/>
      <c r="C11" s="14"/>
      <c r="D11" s="14"/>
      <c r="E11" s="14"/>
      <c r="F11" s="14"/>
      <c r="G11" s="14"/>
      <c r="H11" s="14"/>
    </row>
    <row r="12" spans="1:20" x14ac:dyDescent="0.25">
      <c r="A12" s="14"/>
      <c r="B12" s="11"/>
      <c r="C12" s="14"/>
      <c r="D12" s="14"/>
      <c r="E12" s="14"/>
      <c r="F12" s="14"/>
      <c r="G12" s="14"/>
      <c r="H12" s="19"/>
    </row>
  </sheetData>
  <sheetProtection selectLockedCells="1" selectUnlockedCells="1"/>
  <mergeCells count="11">
    <mergeCell ref="G10:H10"/>
    <mergeCell ref="A8:I8"/>
    <mergeCell ref="A1:P1"/>
    <mergeCell ref="A2:A3"/>
    <mergeCell ref="B2:B3"/>
    <mergeCell ref="C2:C3"/>
    <mergeCell ref="D2:D3"/>
    <mergeCell ref="E2:G2"/>
    <mergeCell ref="H2:I2"/>
    <mergeCell ref="J2:L2"/>
    <mergeCell ref="M2:P2"/>
  </mergeCells>
  <pageMargins left="0.51180555555555551" right="0.51180555555555551" top="0.74791666666666667" bottom="0.74791666666666667" header="0.51180555555555551" footer="0.51180555555555551"/>
  <pageSetup paperSize="9" scale="64" firstPageNumber="0" fitToHeight="0" orientation="landscape" horizontalDpi="300" verticalDpi="300" r:id="rId1"/>
  <headerFooter alignWithMargins="0"/>
  <rowBreaks count="1" manualBreakCount="1">
    <brk id="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Uaer</cp:lastModifiedBy>
  <cp:lastPrinted>2018-07-06T17:23:49Z</cp:lastPrinted>
  <dcterms:created xsi:type="dcterms:W3CDTF">2016-11-03T07:20:13Z</dcterms:created>
  <dcterms:modified xsi:type="dcterms:W3CDTF">2021-11-16T09:03:12Z</dcterms:modified>
</cp:coreProperties>
</file>