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L7" i="1"/>
  <c r="L8"/>
  <c r="L9"/>
  <c r="L10"/>
  <c r="L11"/>
  <c r="L12"/>
  <c r="K7"/>
  <c r="N7"/>
  <c r="K8"/>
  <c r="N8"/>
  <c r="K9"/>
  <c r="K10"/>
  <c r="N10"/>
  <c r="K11"/>
  <c r="N11"/>
  <c r="K12"/>
  <c r="N12"/>
  <c r="J7"/>
  <c r="J8"/>
  <c r="J9"/>
  <c r="J10"/>
  <c r="J11"/>
  <c r="J12"/>
  <c r="H7"/>
  <c r="H8"/>
  <c r="H9"/>
  <c r="H10"/>
  <c r="H11"/>
  <c r="H12"/>
  <c r="F7"/>
  <c r="F8"/>
  <c r="F9"/>
  <c r="F10"/>
  <c r="F11"/>
  <c r="F12"/>
  <c r="M10"/>
  <c r="F6"/>
  <c r="L6"/>
  <c r="K6"/>
  <c r="N6"/>
  <c r="J6"/>
  <c r="H6"/>
  <c r="J13"/>
  <c r="M9"/>
  <c r="M11"/>
  <c r="M7"/>
  <c r="N9"/>
  <c r="N13"/>
  <c r="H13"/>
  <c r="F13"/>
  <c r="M8"/>
  <c r="M12"/>
  <c r="M6"/>
</calcChain>
</file>

<file path=xl/sharedStrings.xml><?xml version="1.0" encoding="utf-8"?>
<sst xmlns="http://schemas.openxmlformats.org/spreadsheetml/2006/main" count="38" uniqueCount="28">
  <si>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</si>
  <si>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</si>
  <si>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</si>
  <si>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</si>
  <si>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</si>
  <si>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</si>
  <si>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</si>
  <si>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</si>
  <si>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</si>
  <si>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</si>
  <si>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</si>
  <si>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</si>
  <si>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</si>
  <si>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</si>
  <si>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</si>
  <si>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</si>
  <si>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Блеомицин лиофилизат для приготовления раствора для инъекций, 15 мг, - флаконы (1) - пачки картонные</t>
  </si>
  <si>
    <t>Винбластин лиофилизат для приготовления раствора для внутривенного введения, 5 мг, - флаконы (1) - пачки картонные</t>
  </si>
  <si>
    <t>Винкристин раствор для внутривенного введения, 1 мг/мл, 1 мл - флаконы темного стекла (1) - пачки картонные</t>
  </si>
  <si>
    <t>Ондансетрон р-р для в/в в/м  введения 2 мг/мл 2 мл амп х5</t>
  </si>
  <si>
    <t>Филграстим раствор для внутривенного и подкожного введения, 30 млн.МЕ/мл, 1.6 мл - флаконы (5) - упаковки ячейковые контурные (1) - пачки картонные</t>
  </si>
  <si>
    <t>Филграстим раствор для внутривенного и подкожного введения, 30 млн.МЕ/мл, 1 мл - флаконы (1) -  - пачки картонные</t>
  </si>
  <si>
    <t>Цисплатин концентрат для приготовления раствора для инфузий, 1 мг/мл, 50 мл - флаконы (1) - пачки картонные</t>
  </si>
  <si>
    <t xml:space="preserve">Поставка лекарственных препаратов (Препараты для лечения онкологических заболеваний 4)
</t>
  </si>
  <si>
    <t>Источник 1
 КП № б/н от 27.01.2023</t>
  </si>
  <si>
    <t>Источник 2
 КП №  б/н от 24.01.2023</t>
  </si>
  <si>
    <t>Источник 3
 КП №  б/н от 24.01.2023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</si>
  <si>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1 549 912,43 рублей </t>
    </r>
    <r>
      <rPr>
        <sz val="12"/>
        <rFont val="Times New Roman"/>
        <family val="1"/>
        <charset val="204"/>
      </rPr>
      <t>(Один миллион пятьсот сорок девять тысяч девятьсот двенадцать рублей 43 копейки).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</si>
</sst>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49" fontId="2" fillId="9" borderId="0" xfId="0" applyNumberFormat="1" applyFont="1" applyFill="1" applyAlignment="1">
      <alignment horizontal="left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6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6"/>
  <sheetViews>
    <sheetView tabSelected="1" zoomScaleNormal="77" workbookViewId="0">
      <selection activeCell="D3" sqref="D3:D5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6" ht="30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48.75" customHeight="1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6" ht="38.25">
      <c r="A3" s="40" t="s">
        <v>1</v>
      </c>
      <c r="B3" s="42" t="s">
        <v>11</v>
      </c>
      <c r="C3" s="40" t="s">
        <v>7</v>
      </c>
      <c r="D3" s="37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7" t="s">
        <v>4</v>
      </c>
    </row>
    <row r="4" spans="1:16" ht="45.75" customHeight="1">
      <c r="A4" s="40"/>
      <c r="B4" s="42"/>
      <c r="C4" s="40"/>
      <c r="D4" s="37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0" t="s">
        <v>8</v>
      </c>
      <c r="L4" s="30" t="s">
        <v>5</v>
      </c>
      <c r="M4" s="30" t="s">
        <v>9</v>
      </c>
      <c r="N4" s="32" t="s">
        <v>12</v>
      </c>
    </row>
    <row r="5" spans="1:16" ht="55.5" customHeight="1">
      <c r="A5" s="41"/>
      <c r="B5" s="43"/>
      <c r="C5" s="41"/>
      <c r="D5" s="38"/>
      <c r="E5" s="34" t="s">
        <v>24</v>
      </c>
      <c r="F5" s="34"/>
      <c r="G5" s="34" t="s">
        <v>25</v>
      </c>
      <c r="H5" s="34"/>
      <c r="I5" s="34" t="s">
        <v>26</v>
      </c>
      <c r="J5" s="34"/>
      <c r="K5" s="31"/>
      <c r="L5" s="31"/>
      <c r="M5" s="31"/>
      <c r="N5" s="33"/>
    </row>
    <row r="6" spans="1:16" ht="38.25">
      <c r="A6" s="8">
        <v>1</v>
      </c>
      <c r="B6" s="27" t="s">
        <v>16</v>
      </c>
      <c r="C6" s="15" t="s">
        <v>15</v>
      </c>
      <c r="D6" s="17">
        <v>6</v>
      </c>
      <c r="E6" s="22">
        <v>1296.24</v>
      </c>
      <c r="F6" s="9">
        <f>D6*E6</f>
        <v>7777.4400000000005</v>
      </c>
      <c r="G6" s="22">
        <v>1296.26</v>
      </c>
      <c r="H6" s="9">
        <f t="shared" ref="H6:H12" si="0">G6*D6</f>
        <v>7777.5599999999995</v>
      </c>
      <c r="I6" s="22">
        <v>1296.1300000000001</v>
      </c>
      <c r="J6" s="9">
        <f t="shared" ref="J6:J12" si="1">I6*D6</f>
        <v>7776.7800000000007</v>
      </c>
      <c r="K6" s="18">
        <f t="shared" ref="K6:K12" si="2">(E6+G6+I6)/3</f>
        <v>1296.21</v>
      </c>
      <c r="L6" s="19">
        <f t="shared" ref="L6:L12" si="3">STDEV(E6,G6,I6)</f>
        <v>6.9999999999936335E-2</v>
      </c>
      <c r="M6" s="20">
        <f t="shared" ref="M6:M12" si="4">L6/K6</f>
        <v>5.4003595096424447E-5</v>
      </c>
      <c r="N6" s="21">
        <f t="shared" ref="N6:N12" si="5">ROUND(K6,2)*D6</f>
        <v>7777.26</v>
      </c>
    </row>
    <row r="7" spans="1:16" ht="38.25">
      <c r="A7" s="8">
        <v>2</v>
      </c>
      <c r="B7" s="28" t="s">
        <v>17</v>
      </c>
      <c r="C7" s="15" t="s">
        <v>15</v>
      </c>
      <c r="D7" s="17">
        <v>30</v>
      </c>
      <c r="E7" s="22">
        <v>295.17</v>
      </c>
      <c r="F7" s="9">
        <f t="shared" ref="F7:F12" si="6">D7*E7</f>
        <v>8855.1</v>
      </c>
      <c r="G7" s="22">
        <v>295.24</v>
      </c>
      <c r="H7" s="9">
        <f t="shared" si="0"/>
        <v>8857.2000000000007</v>
      </c>
      <c r="I7" s="22">
        <v>295.13</v>
      </c>
      <c r="J7" s="9">
        <f t="shared" si="1"/>
        <v>8853.9</v>
      </c>
      <c r="K7" s="18">
        <f t="shared" si="2"/>
        <v>295.18</v>
      </c>
      <c r="L7" s="19">
        <f t="shared" si="3"/>
        <v>5.5677643628305726E-2</v>
      </c>
      <c r="M7" s="20">
        <f t="shared" si="4"/>
        <v>1.8862268320450479E-4</v>
      </c>
      <c r="N7" s="21">
        <f t="shared" si="5"/>
        <v>8855.4</v>
      </c>
    </row>
    <row r="8" spans="1:16" ht="38.25">
      <c r="A8" s="23">
        <v>3</v>
      </c>
      <c r="B8" s="29" t="s">
        <v>18</v>
      </c>
      <c r="C8" s="24" t="s">
        <v>15</v>
      </c>
      <c r="D8" s="17">
        <v>30</v>
      </c>
      <c r="E8" s="22">
        <v>413.79</v>
      </c>
      <c r="F8" s="9">
        <f t="shared" si="6"/>
        <v>12413.7</v>
      </c>
      <c r="G8" s="22">
        <v>413.82</v>
      </c>
      <c r="H8" s="9">
        <f t="shared" si="0"/>
        <v>12414.6</v>
      </c>
      <c r="I8" s="22">
        <v>413.71</v>
      </c>
      <c r="J8" s="9">
        <f t="shared" si="1"/>
        <v>12411.3</v>
      </c>
      <c r="K8" s="18">
        <f t="shared" si="2"/>
        <v>413.77333333333331</v>
      </c>
      <c r="L8" s="19">
        <f t="shared" si="3"/>
        <v>5.6862407030784864E-2</v>
      </c>
      <c r="M8" s="20">
        <f t="shared" si="4"/>
        <v>1.3742404947342715E-4</v>
      </c>
      <c r="N8" s="21">
        <f t="shared" si="5"/>
        <v>12413.099999999999</v>
      </c>
    </row>
    <row r="9" spans="1:16" ht="25.5">
      <c r="A9" s="23">
        <v>4</v>
      </c>
      <c r="B9" s="29" t="s">
        <v>19</v>
      </c>
      <c r="C9" s="24" t="s">
        <v>15</v>
      </c>
      <c r="D9" s="17">
        <v>310</v>
      </c>
      <c r="E9" s="22">
        <v>134.53</v>
      </c>
      <c r="F9" s="9">
        <f t="shared" si="6"/>
        <v>41704.300000000003</v>
      </c>
      <c r="G9" s="22">
        <v>134.57</v>
      </c>
      <c r="H9" s="9">
        <f t="shared" si="0"/>
        <v>41716.699999999997</v>
      </c>
      <c r="I9" s="22">
        <v>134.41999999999999</v>
      </c>
      <c r="J9" s="9">
        <f t="shared" si="1"/>
        <v>41670.199999999997</v>
      </c>
      <c r="K9" s="18">
        <f t="shared" si="2"/>
        <v>134.50666666666666</v>
      </c>
      <c r="L9" s="19">
        <f t="shared" si="3"/>
        <v>7.7674534651544655E-2</v>
      </c>
      <c r="M9" s="20">
        <f t="shared" si="4"/>
        <v>5.774772104347591E-4</v>
      </c>
      <c r="N9" s="21">
        <f t="shared" si="5"/>
        <v>41698.1</v>
      </c>
    </row>
    <row r="10" spans="1:16" ht="51">
      <c r="A10" s="23">
        <v>5</v>
      </c>
      <c r="B10" s="29" t="s">
        <v>20</v>
      </c>
      <c r="C10" s="24" t="s">
        <v>15</v>
      </c>
      <c r="D10" s="17">
        <v>15</v>
      </c>
      <c r="E10" s="22">
        <v>19644.46</v>
      </c>
      <c r="F10" s="9">
        <f t="shared" si="6"/>
        <v>294666.89999999997</v>
      </c>
      <c r="G10" s="22">
        <v>19644.490000000002</v>
      </c>
      <c r="H10" s="9">
        <f t="shared" si="0"/>
        <v>294667.35000000003</v>
      </c>
      <c r="I10" s="22">
        <v>19644.349999999999</v>
      </c>
      <c r="J10" s="9">
        <f t="shared" si="1"/>
        <v>294665.25</v>
      </c>
      <c r="K10" s="18">
        <f t="shared" si="2"/>
        <v>19644.433333333331</v>
      </c>
      <c r="L10" s="19">
        <f t="shared" si="3"/>
        <v>7.3711147959599863E-2</v>
      </c>
      <c r="M10" s="20">
        <f t="shared" si="4"/>
        <v>3.7522664415330486E-6</v>
      </c>
      <c r="N10" s="21">
        <f t="shared" si="5"/>
        <v>294666.45</v>
      </c>
      <c r="P10" s="26"/>
    </row>
    <row r="11" spans="1:16" ht="38.25">
      <c r="A11" s="23">
        <v>6</v>
      </c>
      <c r="B11" s="29" t="s">
        <v>21</v>
      </c>
      <c r="C11" s="24" t="s">
        <v>15</v>
      </c>
      <c r="D11" s="17">
        <v>90</v>
      </c>
      <c r="E11" s="22">
        <v>12277.76</v>
      </c>
      <c r="F11" s="9">
        <f t="shared" si="6"/>
        <v>1104998.3999999999</v>
      </c>
      <c r="G11" s="22">
        <v>12277.8</v>
      </c>
      <c r="H11" s="9">
        <f t="shared" si="0"/>
        <v>1105002</v>
      </c>
      <c r="I11" s="22">
        <v>12277.65</v>
      </c>
      <c r="J11" s="9">
        <f t="shared" si="1"/>
        <v>1104988.5</v>
      </c>
      <c r="K11" s="18">
        <f t="shared" si="2"/>
        <v>12277.736666666666</v>
      </c>
      <c r="L11" s="19">
        <f t="shared" si="3"/>
        <v>7.7674534651479402E-2</v>
      </c>
      <c r="M11" s="20">
        <f t="shared" si="4"/>
        <v>6.326453870147028E-6</v>
      </c>
      <c r="N11" s="21">
        <f t="shared" si="5"/>
        <v>1104996.6000000001</v>
      </c>
      <c r="P11" s="26"/>
    </row>
    <row r="12" spans="1:16" ht="38.25">
      <c r="A12" s="23">
        <v>7</v>
      </c>
      <c r="B12" s="29" t="s">
        <v>22</v>
      </c>
      <c r="C12" s="24" t="s">
        <v>15</v>
      </c>
      <c r="D12" s="17">
        <v>150</v>
      </c>
      <c r="E12" s="22">
        <v>530.33000000000004</v>
      </c>
      <c r="F12" s="9">
        <f t="shared" si="6"/>
        <v>79549.5</v>
      </c>
      <c r="G12" s="22">
        <v>530.39</v>
      </c>
      <c r="H12" s="9">
        <f t="shared" si="0"/>
        <v>79558.5</v>
      </c>
      <c r="I12" s="22">
        <v>530.30999999999995</v>
      </c>
      <c r="J12" s="9">
        <f t="shared" si="1"/>
        <v>79546.499999999985</v>
      </c>
      <c r="K12" s="18">
        <f t="shared" si="2"/>
        <v>530.34333333333336</v>
      </c>
      <c r="L12" s="19">
        <f t="shared" si="3"/>
        <v>4.16333199893303E-2</v>
      </c>
      <c r="M12" s="20">
        <f t="shared" si="4"/>
        <v>7.8502580069508989E-5</v>
      </c>
      <c r="N12" s="21">
        <f t="shared" si="5"/>
        <v>79551</v>
      </c>
    </row>
    <row r="13" spans="1:16">
      <c r="A13" s="10"/>
      <c r="B13" s="25" t="s">
        <v>10</v>
      </c>
      <c r="C13" s="11"/>
      <c r="D13" s="12"/>
      <c r="E13" s="13"/>
      <c r="F13" s="16">
        <f>SUM(F6:F12)</f>
        <v>1549965.3399999999</v>
      </c>
      <c r="G13" s="13"/>
      <c r="H13" s="16">
        <f>SUM(H6:H12)</f>
        <v>1549993.9100000001</v>
      </c>
      <c r="I13" s="13"/>
      <c r="J13" s="13">
        <f>SUM(J6:J12)</f>
        <v>1549912.43</v>
      </c>
      <c r="K13" s="13"/>
      <c r="L13" s="13"/>
      <c r="M13" s="13"/>
      <c r="N13" s="16">
        <f>SUM(N6:N12)</f>
        <v>1549957.9100000001</v>
      </c>
    </row>
    <row r="16" spans="1:16" ht="15.75">
      <c r="A16" s="6"/>
      <c r="B16" s="36" t="s">
        <v>27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2023-01-31T08:45:44Z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