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Ю\ПИТАНИЕ 2021\лот 1 овощи\"/>
    </mc:Choice>
  </mc:AlternateContent>
  <bookViews>
    <workbookView xWindow="0" yWindow="0" windowWidth="21600" windowHeight="10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L23" i="1"/>
  <c r="K23" i="1"/>
  <c r="J23" i="1"/>
  <c r="I23" i="1"/>
  <c r="L22" i="1"/>
  <c r="K22" i="1"/>
  <c r="J22" i="1"/>
  <c r="I22" i="1"/>
  <c r="L21" i="1"/>
  <c r="J21" i="1"/>
  <c r="K21" i="1" s="1"/>
  <c r="I21" i="1"/>
  <c r="M21" i="1" s="1"/>
  <c r="L20" i="1"/>
  <c r="J20" i="1"/>
  <c r="K20" i="1" s="1"/>
  <c r="I20" i="1"/>
  <c r="L19" i="1"/>
  <c r="J19" i="1"/>
  <c r="K19" i="1" s="1"/>
  <c r="I19" i="1"/>
  <c r="L18" i="1"/>
  <c r="J18" i="1"/>
  <c r="K18" i="1" s="1"/>
  <c r="I18" i="1"/>
  <c r="L17" i="1"/>
  <c r="J17" i="1"/>
  <c r="K17" i="1" s="1"/>
  <c r="I17" i="1"/>
  <c r="L16" i="1"/>
  <c r="J16" i="1"/>
  <c r="K16" i="1" s="1"/>
  <c r="I16" i="1"/>
  <c r="M16" i="1" s="1"/>
  <c r="L15" i="1"/>
  <c r="J15" i="1"/>
  <c r="K15" i="1" s="1"/>
  <c r="I15" i="1"/>
  <c r="M15" i="1" s="1"/>
  <c r="L14" i="1"/>
  <c r="K14" i="1"/>
  <c r="J14" i="1"/>
  <c r="I14" i="1"/>
  <c r="M14" i="1" s="1"/>
  <c r="L13" i="1"/>
  <c r="J13" i="1"/>
  <c r="K13" i="1" s="1"/>
  <c r="I13" i="1"/>
  <c r="M13" i="1" s="1"/>
  <c r="M25" i="1" s="1"/>
  <c r="L12" i="1"/>
  <c r="L25" i="1" s="1"/>
  <c r="J12" i="1"/>
  <c r="K12" i="1" s="1"/>
  <c r="I12" i="1"/>
</calcChain>
</file>

<file path=xl/sharedStrings.xml><?xml version="1.0" encoding="utf-8"?>
<sst xmlns="http://schemas.openxmlformats.org/spreadsheetml/2006/main" count="50" uniqueCount="38">
  <si>
    <t>Расчет начальной (максимальной) цены договора</t>
  </si>
  <si>
    <t>на поставку продуктов питания для воспитанников в 2020 году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</si>
  <si>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</si>
  <si>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</si>
  <si>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</si>
  <si>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</si>
  <si>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</si>
  <si>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</si>
  <si>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</si>
  <si>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</si>
  <si>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</si>
  <si>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</si>
  <si>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</si>
  <si>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</si>
  <si>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</si>
  <si>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</si>
  <si>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</si>
  <si>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</si>
  <si>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</si>
  <si>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</si>
  <si>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запрос котировок в электронной форме</t>
  </si>
  <si>
    <t>№ 1 Плодоовощная продукция (ограничение по 126н - допуск иностранных государств)</t>
  </si>
  <si>
    <t>Картофель продовольственный свежий, в сетках</t>
  </si>
  <si>
    <t>кг</t>
  </si>
  <si>
    <t>Свекла столовая свежая, в сетках</t>
  </si>
  <si>
    <t>Капуста белокачаннвя свежая, класс первый, в сетках</t>
  </si>
  <si>
    <t>Морковь столовая свежая, в сетках</t>
  </si>
  <si>
    <t>Лук репчатый свежий, класс первый, в сетках</t>
  </si>
  <si>
    <t>Томаты свежие, поставки с 01.05.2019г. по 30.09.2019г.</t>
  </si>
  <si>
    <t>Огурцы свежие, сорт высший, поставки с 01.05.2019г. по 30.09.2019г.</t>
  </si>
  <si>
    <t xml:space="preserve">Лук зеленый, свежий, сорт первый, поставки с 01.04.2019г. по 30.09.2019г.     </t>
  </si>
  <si>
    <t>Яблоки свежие</t>
  </si>
  <si>
    <t>Чеснок свежий, в сетках</t>
  </si>
  <si>
    <t xml:space="preserve">Укроп свежий, поставки с 01.04.2019г. по 30.09.2019г.   </t>
  </si>
  <si>
    <t>Апельсины свежие</t>
  </si>
  <si>
    <t>Бананы свежие</t>
  </si>
  <si>
    <t>Итого</t>
  </si>
  <si>
    <t>Заведующий МАДОУ №63 "Искорка"                                                                        __________________________ Л.В. 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</si>
</sst>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16"/>
      <color rgb="FF000000"/>
      <name val="Calibri"/>
      <family val="2"/>
      <charset val="204"/>
    </font>
    <font>
      <b/>
      <i/>
      <sz val="9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1"/>
      <color rgb="FF7030A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5">
    <xf numFmtId="0" fontId="0" fillId="0" borderId="0" xfId="0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5" fontId="6" fillId="2" borderId="3" xfId="1" applyNumberFormat="1" applyFont="1" applyFill="1" applyBorder="1" applyAlignment="1">
      <alignment horizontal="right" wrapText="1"/>
    </xf>
    <xf numFmtId="164" fontId="7" fillId="0" borderId="3" xfId="1" applyFont="1" applyFill="1" applyBorder="1" applyAlignment="1">
      <alignment horizontal="center" wrapText="1"/>
    </xf>
    <xf numFmtId="49" fontId="7" fillId="0" borderId="3" xfId="1" applyNumberFormat="1" applyFont="1" applyFill="1" applyBorder="1" applyAlignment="1">
      <alignment horizontal="center" wrapText="1"/>
    </xf>
    <xf numFmtId="166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 wrapText="1"/>
    </xf>
    <xf numFmtId="164" fontId="9" fillId="0" borderId="3" xfId="1" applyFont="1" applyFill="1" applyBorder="1" applyAlignment="1">
      <alignment horizontal="left" wrapText="1"/>
    </xf>
    <xf numFmtId="164" fontId="9" fillId="0" borderId="3" xfId="1" applyFont="1" applyFill="1" applyBorder="1" applyAlignment="1">
      <alignment horizontal="left" wrapText="1"/>
    </xf>
    <xf numFmtId="164" fontId="8" fillId="0" borderId="3" xfId="1" applyFont="1" applyFill="1" applyBorder="1" applyAlignment="1">
      <alignment horizontal="center" wrapText="1"/>
    </xf>
    <xf numFmtId="164" fontId="10" fillId="3" borderId="3" xfId="1" applyFont="1" applyFill="1" applyBorder="1" applyAlignment="1">
      <alignment horizontal="center" vertical="top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4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8" fillId="0" borderId="5" xfId="1" applyNumberFormat="1" applyFont="1" applyFill="1" applyBorder="1" applyAlignment="1">
      <alignment horizontal="right" wrapText="1"/>
    </xf>
    <xf numFmtId="0" fontId="0" fillId="4" borderId="3" xfId="0" applyFill="1" applyBorder="1"/>
    <xf numFmtId="0" fontId="0" fillId="4" borderId="3" xfId="0" applyFill="1" applyBorder="1"/>
    <xf numFmtId="166" fontId="11" fillId="4" borderId="3" xfId="1" applyNumberFormat="1" applyFont="1" applyFill="1" applyBorder="1" applyAlignment="1">
      <alignment horizontal="right"/>
    </xf>
    <xf numFmtId="165" fontId="11" fillId="4" borderId="3" xfId="1" applyNumberFormat="1" applyFont="1" applyFill="1" applyBorder="1" applyAlignment="1">
      <alignment horizontal="right"/>
    </xf>
    <xf numFmtId="165" fontId="12" fillId="0" borderId="0" xfId="1" applyNumberFormat="1" applyFont="1" applyFill="1" applyAlignment="1">
      <alignment horizontal="center"/>
    </xf>
    <xf numFmtId="165" fontId="12" fillId="0" borderId="0" xfId="1" applyNumberFormat="1" applyFont="1" applyFill="1" applyAlignment="1"/>
    <xf numFmtId="164" fontId="1" fillId="0" borderId="0" xfId="1" applyFont="1" applyFill="1" applyAlignment="1"/>
    <xf numFmtId="166" fontId="12" fillId="0" borderId="0" xfId="1" applyNumberFormat="1" applyFont="1" applyFill="1" applyAlignment="1">
      <alignment horizontal="right"/>
    </xf>
    <xf numFmtId="165" fontId="12" fillId="0" borderId="0" xfId="1" applyNumberFormat="1" applyFont="1" applyFill="1" applyAlignment="1">
      <alignment horizontal="right"/>
    </xf>
    <xf numFmtId="164" fontId="13" fillId="0" borderId="0" xfId="1" applyFont="1" applyFill="1" applyAlignment="1">
      <alignment horizontal="left"/>
    </xf>
    <xf numFmtId="164" fontId="1" fillId="0" borderId="0" xfId="1" applyFont="1" applyFill="1" applyAlignment="1">
      <alignment horizontal="center"/>
    </xf>
    <xf numFmtId="49" fontId="1" fillId="0" borderId="0" xfId="1" applyNumberFormat="1" applyFont="1" applyFill="1" applyAlignment="1"/>
    <xf numFmtId="166" fontId="1" fillId="0" borderId="0" xfId="1" applyNumberFormat="1" applyFont="1" applyFill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247683</xdr:colOff>
      <xdr:row>4</xdr:row>
      <xdr:rowOff>247683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62983" y="1676433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6" workbookViewId="0">
      <selection sqref="A1:M28"/>
    </sheetView>
  </sheetViews>
  <sheetFormatPr defaultRowHeight="15"/>
  <cols>
    <col min="2" max="2" width="17.5703125" customWidth="1"/>
    <col min="3" max="3" width="22.140625" customWidth="1"/>
    <col min="13" max="13" width="17.42578125" customWidth="1"/>
  </cols>
  <sheetData>
    <row r="1" spans="1:13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48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6.7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5"/>
      <c r="M4" s="5"/>
    </row>
    <row r="5" spans="1:13" ht="26.25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5"/>
      <c r="M5" s="5"/>
    </row>
    <row r="6" spans="1:13" ht="16.5">
      <c r="A6" s="3" t="s">
        <v>5</v>
      </c>
      <c r="B6" s="3"/>
      <c r="C6" s="3"/>
      <c r="D6" s="3"/>
      <c r="E6" s="3"/>
      <c r="F6" s="3"/>
      <c r="G6" s="3"/>
      <c r="H6" s="3"/>
      <c r="I6" s="3"/>
      <c r="J6" s="4"/>
      <c r="K6" s="4"/>
      <c r="L6" s="5"/>
      <c r="M6" s="5"/>
    </row>
    <row r="7" spans="1:13" ht="16.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5"/>
      <c r="M7" s="5"/>
    </row>
    <row r="8" spans="1:13" ht="16.5">
      <c r="A8" s="3" t="s">
        <v>7</v>
      </c>
      <c r="B8" s="3"/>
      <c r="C8" s="3"/>
      <c r="D8" s="3"/>
      <c r="E8" s="3"/>
      <c r="F8" s="3"/>
      <c r="G8" s="3"/>
      <c r="H8" s="3"/>
      <c r="I8" s="3"/>
      <c r="J8" s="4"/>
      <c r="K8" s="4"/>
      <c r="L8" s="5"/>
      <c r="M8" s="5"/>
    </row>
    <row r="9" spans="1:13" ht="22.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 t="s">
        <v>8</v>
      </c>
      <c r="M9" s="7"/>
    </row>
    <row r="10" spans="1:13" ht="60.75">
      <c r="A10" s="8" t="s">
        <v>9</v>
      </c>
      <c r="B10" s="8"/>
      <c r="C10" s="8" t="s">
        <v>10</v>
      </c>
      <c r="D10" s="8"/>
      <c r="E10" s="8" t="s">
        <v>11</v>
      </c>
      <c r="F10" s="8" t="s">
        <v>12</v>
      </c>
      <c r="G10" s="8" t="s">
        <v>13</v>
      </c>
      <c r="H10" s="8" t="s">
        <v>14</v>
      </c>
      <c r="I10" s="9" t="s">
        <v>15</v>
      </c>
      <c r="J10" s="9" t="s">
        <v>16</v>
      </c>
      <c r="K10" s="9" t="s">
        <v>17</v>
      </c>
      <c r="L10" s="10" t="s">
        <v>18</v>
      </c>
      <c r="M10" s="11" t="s">
        <v>19</v>
      </c>
    </row>
    <row r="11" spans="1:13" ht="21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0"/>
      <c r="M11" s="11"/>
    </row>
    <row r="12" spans="1:13" ht="46.5" customHeight="1">
      <c r="A12" s="14">
        <v>1</v>
      </c>
      <c r="B12" s="15" t="s">
        <v>21</v>
      </c>
      <c r="C12" s="16" t="s">
        <v>22</v>
      </c>
      <c r="D12" s="14" t="s">
        <v>23</v>
      </c>
      <c r="E12" s="17">
        <v>0.21310000000000001</v>
      </c>
      <c r="F12" s="18">
        <v>27</v>
      </c>
      <c r="G12" s="17">
        <v>25</v>
      </c>
      <c r="H12" s="17">
        <v>30</v>
      </c>
      <c r="I12" s="19">
        <f t="shared" ref="I12:I24" si="0">(F12+G12+H12)/3</f>
        <v>27.333333333333332</v>
      </c>
      <c r="J12" s="19">
        <f t="shared" ref="J12:J24" si="1">_xlfn.STDEV.S(F12:H12)</f>
        <v>2.5166114784235836</v>
      </c>
      <c r="K12" s="19">
        <f t="shared" ref="K12:K24" si="2">J12/I12*100</f>
        <v>9.2071151649643301</v>
      </c>
      <c r="L12" s="20">
        <f t="shared" ref="L12:L24" si="3">ROUND(E12*175*177,0)</f>
        <v>6601</v>
      </c>
      <c r="M12" s="11">
        <v>180405.33</v>
      </c>
    </row>
    <row r="13" spans="1:13" ht="39" customHeight="1">
      <c r="A13" s="14">
        <v>2</v>
      </c>
      <c r="B13" s="15"/>
      <c r="C13" s="16" t="s">
        <v>24</v>
      </c>
      <c r="D13" s="14" t="s">
        <v>23</v>
      </c>
      <c r="E13" s="17">
        <v>4.8939999999999997E-2</v>
      </c>
      <c r="F13" s="18">
        <v>24</v>
      </c>
      <c r="G13" s="17">
        <v>23</v>
      </c>
      <c r="H13" s="17">
        <v>28</v>
      </c>
      <c r="I13" s="19">
        <f t="shared" si="0"/>
        <v>25</v>
      </c>
      <c r="J13" s="19">
        <f t="shared" si="1"/>
        <v>2.6457513110645907</v>
      </c>
      <c r="K13" s="19">
        <f t="shared" si="2"/>
        <v>10.583005244258363</v>
      </c>
      <c r="L13" s="20">
        <f t="shared" si="3"/>
        <v>1516</v>
      </c>
      <c r="M13" s="11">
        <f>I13*L13</f>
        <v>37900</v>
      </c>
    </row>
    <row r="14" spans="1:13" ht="42" customHeight="1">
      <c r="A14" s="14">
        <v>3</v>
      </c>
      <c r="B14" s="15"/>
      <c r="C14" s="16" t="s">
        <v>25</v>
      </c>
      <c r="D14" s="14" t="s">
        <v>23</v>
      </c>
      <c r="E14" s="17">
        <v>8.9249999999999996E-2</v>
      </c>
      <c r="F14" s="18">
        <v>24</v>
      </c>
      <c r="G14" s="17">
        <v>23</v>
      </c>
      <c r="H14" s="17">
        <v>28</v>
      </c>
      <c r="I14" s="19">
        <f t="shared" si="0"/>
        <v>25</v>
      </c>
      <c r="J14" s="19">
        <f t="shared" si="1"/>
        <v>2.6457513110645907</v>
      </c>
      <c r="K14" s="19">
        <f t="shared" si="2"/>
        <v>10.583005244258363</v>
      </c>
      <c r="L14" s="20">
        <f t="shared" si="3"/>
        <v>2765</v>
      </c>
      <c r="M14" s="11">
        <f>I14*L14</f>
        <v>69125</v>
      </c>
    </row>
    <row r="15" spans="1:13" ht="31.5" customHeight="1">
      <c r="A15" s="14">
        <v>4</v>
      </c>
      <c r="B15" s="15"/>
      <c r="C15" s="16" t="s">
        <v>26</v>
      </c>
      <c r="D15" s="14" t="s">
        <v>23</v>
      </c>
      <c r="E15" s="17">
        <v>6.7970000000000003E-2</v>
      </c>
      <c r="F15" s="18">
        <v>28</v>
      </c>
      <c r="G15" s="17">
        <v>27</v>
      </c>
      <c r="H15" s="17">
        <v>32</v>
      </c>
      <c r="I15" s="19">
        <f t="shared" si="0"/>
        <v>29</v>
      </c>
      <c r="J15" s="19">
        <f t="shared" si="1"/>
        <v>2.6457513110645907</v>
      </c>
      <c r="K15" s="19">
        <f t="shared" si="2"/>
        <v>9.1232803829813474</v>
      </c>
      <c r="L15" s="20">
        <f t="shared" si="3"/>
        <v>2105</v>
      </c>
      <c r="M15" s="11">
        <f>I15*L15</f>
        <v>61045</v>
      </c>
    </row>
    <row r="16" spans="1:13" ht="41.25" customHeight="1">
      <c r="A16" s="14">
        <v>5</v>
      </c>
      <c r="B16" s="15"/>
      <c r="C16" s="16" t="s">
        <v>27</v>
      </c>
      <c r="D16" s="14" t="s">
        <v>23</v>
      </c>
      <c r="E16" s="17">
        <v>2.8549999999999999E-2</v>
      </c>
      <c r="F16" s="18">
        <v>24</v>
      </c>
      <c r="G16" s="17">
        <v>23</v>
      </c>
      <c r="H16" s="17">
        <v>28</v>
      </c>
      <c r="I16" s="19">
        <f t="shared" si="0"/>
        <v>25</v>
      </c>
      <c r="J16" s="19">
        <f t="shared" si="1"/>
        <v>2.6457513110645907</v>
      </c>
      <c r="K16" s="19">
        <f t="shared" si="2"/>
        <v>10.583005244258363</v>
      </c>
      <c r="L16" s="20">
        <f t="shared" si="3"/>
        <v>884</v>
      </c>
      <c r="M16" s="11">
        <f>I16*L16</f>
        <v>22100</v>
      </c>
    </row>
    <row r="17" spans="1:13" ht="48" customHeight="1">
      <c r="A17" s="14">
        <v>6</v>
      </c>
      <c r="B17" s="15"/>
      <c r="C17" s="16" t="s">
        <v>28</v>
      </c>
      <c r="D17" s="14" t="s">
        <v>23</v>
      </c>
      <c r="E17" s="17">
        <v>3.3800000000000002E-3</v>
      </c>
      <c r="F17" s="18">
        <v>95</v>
      </c>
      <c r="G17" s="17">
        <v>93</v>
      </c>
      <c r="H17" s="17">
        <v>110</v>
      </c>
      <c r="I17" s="19">
        <f t="shared" si="0"/>
        <v>99.333333333333329</v>
      </c>
      <c r="J17" s="19">
        <f t="shared" si="1"/>
        <v>9.2915732431775702</v>
      </c>
      <c r="K17" s="19">
        <f t="shared" si="2"/>
        <v>9.3539327951452051</v>
      </c>
      <c r="L17" s="20">
        <f t="shared" si="3"/>
        <v>105</v>
      </c>
      <c r="M17" s="11">
        <v>10429.65</v>
      </c>
    </row>
    <row r="18" spans="1:13" ht="48.75" customHeight="1">
      <c r="A18" s="14">
        <v>7</v>
      </c>
      <c r="B18" s="15"/>
      <c r="C18" s="16" t="s">
        <v>29</v>
      </c>
      <c r="D18" s="14" t="s">
        <v>23</v>
      </c>
      <c r="E18" s="17">
        <v>5.4799999999999996E-3</v>
      </c>
      <c r="F18" s="18">
        <v>95</v>
      </c>
      <c r="G18" s="17">
        <v>93</v>
      </c>
      <c r="H18" s="17">
        <v>110</v>
      </c>
      <c r="I18" s="19">
        <f t="shared" si="0"/>
        <v>99.333333333333329</v>
      </c>
      <c r="J18" s="19">
        <f t="shared" si="1"/>
        <v>9.2915732431775702</v>
      </c>
      <c r="K18" s="19">
        <f t="shared" si="2"/>
        <v>9.3539327951452051</v>
      </c>
      <c r="L18" s="20">
        <f t="shared" si="3"/>
        <v>170</v>
      </c>
      <c r="M18" s="21">
        <v>16886.099999999999</v>
      </c>
    </row>
    <row r="19" spans="1:13" ht="54.75" customHeight="1">
      <c r="A19" s="14">
        <v>8</v>
      </c>
      <c r="B19" s="15"/>
      <c r="C19" s="16" t="s">
        <v>30</v>
      </c>
      <c r="D19" s="14" t="s">
        <v>23</v>
      </c>
      <c r="E19" s="17">
        <v>5.9000000000000003E-4</v>
      </c>
      <c r="F19" s="18">
        <v>228</v>
      </c>
      <c r="G19" s="17">
        <v>220</v>
      </c>
      <c r="H19" s="17">
        <v>240</v>
      </c>
      <c r="I19" s="19">
        <f t="shared" si="0"/>
        <v>229.33333333333334</v>
      </c>
      <c r="J19" s="19">
        <f t="shared" si="1"/>
        <v>10.066445913694333</v>
      </c>
      <c r="K19" s="19">
        <f t="shared" si="2"/>
        <v>4.3894386251574122</v>
      </c>
      <c r="L19" s="20">
        <f t="shared" si="3"/>
        <v>18</v>
      </c>
      <c r="M19" s="21">
        <v>4127.9399999999996</v>
      </c>
    </row>
    <row r="20" spans="1:13" ht="24.75">
      <c r="A20" s="14">
        <v>9</v>
      </c>
      <c r="B20" s="15"/>
      <c r="C20" s="16" t="s">
        <v>31</v>
      </c>
      <c r="D20" s="14" t="s">
        <v>23</v>
      </c>
      <c r="E20" s="17">
        <v>6.7570000000000005E-2</v>
      </c>
      <c r="F20" s="18">
        <v>90</v>
      </c>
      <c r="G20" s="17">
        <v>84</v>
      </c>
      <c r="H20" s="17">
        <v>95</v>
      </c>
      <c r="I20" s="19">
        <f t="shared" si="0"/>
        <v>89.666666666666671</v>
      </c>
      <c r="J20" s="19">
        <f t="shared" si="1"/>
        <v>5.5075705472861021</v>
      </c>
      <c r="K20" s="19">
        <f t="shared" si="2"/>
        <v>6.1422719858209316</v>
      </c>
      <c r="L20" s="20">
        <f t="shared" si="3"/>
        <v>2093</v>
      </c>
      <c r="M20" s="11">
        <v>187679.31</v>
      </c>
    </row>
    <row r="21" spans="1:13" ht="24" customHeight="1">
      <c r="A21" s="14">
        <v>10</v>
      </c>
      <c r="B21" s="15"/>
      <c r="C21" s="16" t="s">
        <v>32</v>
      </c>
      <c r="D21" s="14" t="s">
        <v>23</v>
      </c>
      <c r="E21" s="17">
        <v>6.6E-4</v>
      </c>
      <c r="F21" s="18">
        <v>197</v>
      </c>
      <c r="G21" s="17">
        <v>195</v>
      </c>
      <c r="H21" s="17">
        <v>205</v>
      </c>
      <c r="I21" s="19">
        <f t="shared" si="0"/>
        <v>199</v>
      </c>
      <c r="J21" s="19">
        <f t="shared" si="1"/>
        <v>5.2915026221291814</v>
      </c>
      <c r="K21" s="19">
        <f t="shared" si="2"/>
        <v>2.659046543783508</v>
      </c>
      <c r="L21" s="20">
        <f t="shared" si="3"/>
        <v>20</v>
      </c>
      <c r="M21" s="11">
        <f>I21*L21</f>
        <v>3980</v>
      </c>
    </row>
    <row r="22" spans="1:13" ht="48" customHeight="1">
      <c r="A22" s="14">
        <v>11</v>
      </c>
      <c r="B22" s="15"/>
      <c r="C22" s="16" t="s">
        <v>33</v>
      </c>
      <c r="D22" s="14" t="s">
        <v>23</v>
      </c>
      <c r="E22" s="17">
        <v>3.4199999999999999E-3</v>
      </c>
      <c r="F22" s="18">
        <v>239</v>
      </c>
      <c r="G22" s="17">
        <v>235</v>
      </c>
      <c r="H22" s="17">
        <v>250</v>
      </c>
      <c r="I22" s="19">
        <f t="shared" si="0"/>
        <v>241.33333333333334</v>
      </c>
      <c r="J22" s="19">
        <f t="shared" si="1"/>
        <v>7.7674534651540288</v>
      </c>
      <c r="K22" s="19">
        <f t="shared" si="2"/>
        <v>3.2185580656715591</v>
      </c>
      <c r="L22" s="20">
        <f t="shared" si="3"/>
        <v>106</v>
      </c>
      <c r="M22" s="21">
        <v>25580.98</v>
      </c>
    </row>
    <row r="23" spans="1:13" ht="24.75">
      <c r="A23" s="14">
        <v>12</v>
      </c>
      <c r="B23" s="15"/>
      <c r="C23" s="16" t="s">
        <v>34</v>
      </c>
      <c r="D23" s="14" t="s">
        <v>23</v>
      </c>
      <c r="E23" s="17">
        <v>0.02</v>
      </c>
      <c r="F23" s="18">
        <v>112</v>
      </c>
      <c r="G23" s="17">
        <v>110</v>
      </c>
      <c r="H23" s="17">
        <v>125</v>
      </c>
      <c r="I23" s="19">
        <f t="shared" si="0"/>
        <v>115.66666666666667</v>
      </c>
      <c r="J23" s="19">
        <f t="shared" si="1"/>
        <v>8.1445278152470788</v>
      </c>
      <c r="K23" s="19">
        <f t="shared" si="2"/>
        <v>7.041378514622834</v>
      </c>
      <c r="L23" s="20">
        <f t="shared" si="3"/>
        <v>620</v>
      </c>
      <c r="M23" s="21">
        <v>71715.399999999994</v>
      </c>
    </row>
    <row r="24" spans="1:13" ht="24.75">
      <c r="A24" s="14">
        <v>13</v>
      </c>
      <c r="B24" s="15"/>
      <c r="C24" s="16" t="s">
        <v>35</v>
      </c>
      <c r="D24" s="14" t="s">
        <v>23</v>
      </c>
      <c r="E24" s="17">
        <v>2.0500000000000001E-2</v>
      </c>
      <c r="F24" s="18">
        <v>95</v>
      </c>
      <c r="G24" s="17">
        <v>93</v>
      </c>
      <c r="H24" s="17">
        <v>110</v>
      </c>
      <c r="I24" s="19">
        <f t="shared" si="0"/>
        <v>99.333333333333329</v>
      </c>
      <c r="J24" s="19">
        <f t="shared" si="1"/>
        <v>9.2915732431775702</v>
      </c>
      <c r="K24" s="19">
        <f t="shared" si="2"/>
        <v>9.3539327951452051</v>
      </c>
      <c r="L24" s="20">
        <f t="shared" si="3"/>
        <v>635</v>
      </c>
      <c r="M24" s="21">
        <v>63074.55</v>
      </c>
    </row>
    <row r="25" spans="1:13">
      <c r="A25" s="22" t="s">
        <v>36</v>
      </c>
      <c r="B25" s="22"/>
      <c r="C25" s="22"/>
      <c r="D25" s="22"/>
      <c r="E25" s="22"/>
      <c r="F25" s="22"/>
      <c r="G25" s="22"/>
      <c r="H25" s="22"/>
      <c r="I25" s="22"/>
      <c r="J25" s="23"/>
      <c r="K25" s="23"/>
      <c r="L25" s="24">
        <f>SUM(L12:L24)</f>
        <v>17638</v>
      </c>
      <c r="M25" s="25">
        <f>SUM(M12:M24)</f>
        <v>754049.26</v>
      </c>
    </row>
    <row r="26" spans="1:13">
      <c r="A26" s="26"/>
      <c r="B26" s="26"/>
      <c r="C26" s="27"/>
      <c r="D26" s="27"/>
      <c r="E26" s="27"/>
      <c r="F26" s="28"/>
      <c r="G26" s="27"/>
      <c r="H26" s="27"/>
      <c r="I26" s="27"/>
      <c r="J26" s="27"/>
      <c r="K26" s="27"/>
      <c r="L26" s="29"/>
      <c r="M26" s="30"/>
    </row>
    <row r="27" spans="1:13" ht="18.75">
      <c r="A27" s="31" t="s">
        <v>37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>
      <c r="A28" s="32"/>
      <c r="B28" s="32"/>
      <c r="C28" s="28"/>
      <c r="D28" s="28"/>
      <c r="E28" s="28"/>
      <c r="F28" s="28"/>
      <c r="G28" s="28"/>
      <c r="H28" s="28"/>
      <c r="I28" s="33"/>
      <c r="J28" s="33"/>
      <c r="K28" s="33"/>
      <c r="L28" s="34"/>
      <c r="M28" s="28"/>
    </row>
  </sheetData>
  <mergeCells count="13">
    <mergeCell ref="A27:M27"/>
    <mergeCell ref="A7:I7"/>
    <mergeCell ref="A8:I8"/>
    <mergeCell ref="L9:M9"/>
    <mergeCell ref="A11:I11"/>
    <mergeCell ref="B12:B24"/>
    <mergeCell ref="A25:I25"/>
    <mergeCell ref="A1:M1"/>
    <mergeCell ref="A2:M2"/>
    <mergeCell ref="A3:M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Заведующая</cp:lastModifiedBy>
  <dcterms:created xsi:type="dcterms:W3CDTF">2020-11-02T10:05:26Z</dcterms:created>
  <dcterms:modified xsi:type="dcterms:W3CDTF">2020-11-02T10:06:54Z</dcterms:modified>
</cp:coreProperties>
</file>