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НМЦК!$A$6:$N$11</definedName>
    <definedName name="_xlnm.Print_Area" localSheetId="0">НМЦК!$A$1:$N$17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H7"/>
  <c r="J7"/>
  <c r="K7"/>
  <c r="N7"/>
  <c r="L7"/>
  <c r="F8"/>
  <c r="H8"/>
  <c r="J8"/>
  <c r="K8"/>
  <c r="L8"/>
  <c r="F9"/>
  <c r="H9"/>
  <c r="J9"/>
  <c r="K9"/>
  <c r="N9"/>
  <c r="L9"/>
  <c r="F10"/>
  <c r="H10"/>
  <c r="J10"/>
  <c r="K10"/>
  <c r="L10"/>
  <c r="F11"/>
  <c r="H11"/>
  <c r="J11"/>
  <c r="K11"/>
  <c r="N11"/>
  <c r="L11"/>
  <c r="F12"/>
  <c r="J12"/>
  <c r="H12"/>
  <c r="M10"/>
  <c r="M8"/>
  <c r="M7"/>
  <c r="M9"/>
  <c r="M11"/>
  <c r="N10"/>
  <c r="N8"/>
  <c r="N12"/>
</calcChain>
</file>

<file path=xl/sharedStrings.xml><?xml version="1.0" encoding="utf-8"?>
<sst xmlns="http://schemas.openxmlformats.org/spreadsheetml/2006/main" count="36" uniqueCount="29">
  <si>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</si>
  <si>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</si>
  <si>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</si>
  <si>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</si>
  <si>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</si>
  <si>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</si>
  <si>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</si>
  <si>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</si>
  <si>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</si>
  <si>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</si>
  <si>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</si>
  <si>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</si>
  <si>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</si>
  <si>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</si>
  <si>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</si>
  <si>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</si>
  <si>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рулон</t>
  </si>
  <si>
    <t>Поставка одноразового нестерильного белья</t>
  </si>
  <si>
    <t>Бахилы п/э</t>
  </si>
  <si>
    <t>Рубашка для роженицы (р. 52-54)</t>
  </si>
  <si>
    <t>Рубашка для роженицы (р.60)</t>
  </si>
  <si>
    <t>Простыня хирургическая</t>
  </si>
  <si>
    <t>пара</t>
  </si>
  <si>
    <t>Простыня в рулоне</t>
  </si>
  <si>
    <t>Пеленка медицинская впитывающая, одноразовая</t>
  </si>
  <si>
    <t>Источник 1
 КП № 344 от 03.08.2022</t>
  </si>
  <si>
    <t>Источник 2
 КП № 08/08/22 от 08.08.2022</t>
  </si>
  <si>
    <t>Источник 3
 КП № 139 от 03.08.2022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</si>
  <si>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421 916,00 рублей </t>
    </r>
    <r>
      <rPr>
        <sz val="12"/>
        <rFont val="Times New Roman"/>
        <family val="1"/>
        <charset val="204"/>
      </rPr>
      <t>(Четыреста двадцатьодна тысяча девятьсот шестнадцать рублей 00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</si>
</sst>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86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47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47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1743075</xdr:rowOff>
    </xdr:from>
    <xdr:to>
      <xdr:col>13</xdr:col>
      <xdr:colOff>1390650</xdr:colOff>
      <xdr:row>8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1743075</xdr:rowOff>
    </xdr:from>
    <xdr:to>
      <xdr:col>13</xdr:col>
      <xdr:colOff>1390650</xdr:colOff>
      <xdr:row>9</xdr:row>
      <xdr:rowOff>647700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71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1743075</xdr:rowOff>
    </xdr:from>
    <xdr:to>
      <xdr:col>13</xdr:col>
      <xdr:colOff>1390650</xdr:colOff>
      <xdr:row>10</xdr:row>
      <xdr:rowOff>647700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133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133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133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133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133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6"/>
  <sheetViews>
    <sheetView tabSelected="1" zoomScale="130" zoomScaleNormal="130" workbookViewId="0">
      <selection activeCell="H22" sqref="H22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2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.75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51">
      <c r="A3" s="30" t="s">
        <v>1</v>
      </c>
      <c r="B3" s="31" t="s">
        <v>11</v>
      </c>
      <c r="C3" s="30" t="s">
        <v>7</v>
      </c>
      <c r="D3" s="28" t="s">
        <v>6</v>
      </c>
      <c r="E3" s="23" t="s">
        <v>2</v>
      </c>
      <c r="F3" s="23"/>
      <c r="G3" s="23"/>
      <c r="H3" s="23"/>
      <c r="I3" s="23"/>
      <c r="J3" s="23"/>
      <c r="K3" s="23" t="s">
        <v>3</v>
      </c>
      <c r="L3" s="23"/>
      <c r="M3" s="23"/>
      <c r="N3" s="9" t="s">
        <v>4</v>
      </c>
    </row>
    <row r="4" spans="1:14" ht="45.75" customHeight="1">
      <c r="A4" s="30"/>
      <c r="B4" s="31"/>
      <c r="C4" s="30"/>
      <c r="D4" s="28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3" t="s">
        <v>8</v>
      </c>
      <c r="L4" s="23" t="s">
        <v>5</v>
      </c>
      <c r="M4" s="23" t="s">
        <v>9</v>
      </c>
      <c r="N4" s="24" t="s">
        <v>13</v>
      </c>
    </row>
    <row r="5" spans="1:14" ht="29.25" customHeight="1">
      <c r="A5" s="30"/>
      <c r="B5" s="31"/>
      <c r="C5" s="30"/>
      <c r="D5" s="28"/>
      <c r="E5" s="25" t="s">
        <v>25</v>
      </c>
      <c r="F5" s="25"/>
      <c r="G5" s="25" t="s">
        <v>26</v>
      </c>
      <c r="H5" s="25"/>
      <c r="I5" s="25" t="s">
        <v>27</v>
      </c>
      <c r="J5" s="25"/>
      <c r="K5" s="23"/>
      <c r="L5" s="23"/>
      <c r="M5" s="23"/>
      <c r="N5" s="24"/>
    </row>
    <row r="6" spans="1:14">
      <c r="A6" s="10">
        <v>1</v>
      </c>
      <c r="B6" s="21" t="s">
        <v>18</v>
      </c>
      <c r="C6" s="22" t="s">
        <v>22</v>
      </c>
      <c r="D6" s="22">
        <v>80000</v>
      </c>
      <c r="E6" s="19">
        <v>1.98</v>
      </c>
      <c r="F6" s="11">
        <f t="shared" ref="F6:F11" si="0">D6*E6</f>
        <v>158400</v>
      </c>
      <c r="G6" s="19">
        <v>2.02</v>
      </c>
      <c r="H6" s="11">
        <f t="shared" ref="H6:H11" si="1">G6*D6</f>
        <v>161600</v>
      </c>
      <c r="I6" s="19">
        <v>1.99</v>
      </c>
      <c r="J6" s="11">
        <f t="shared" ref="J6:J11" si="2">I6*D6</f>
        <v>159200</v>
      </c>
      <c r="K6" s="11">
        <f t="shared" ref="K6:K11" si="3">(E6+G6+I6)/3</f>
        <v>1.9966666666666668</v>
      </c>
      <c r="L6" s="8">
        <f t="shared" ref="L6:L11" si="4">STDEV(E6,G6,I6)</f>
        <v>2.0816659994661348E-2</v>
      </c>
      <c r="M6" s="12">
        <f t="shared" ref="M6:M11" si="5">L6/K6</f>
        <v>1.042570617428782E-2</v>
      </c>
      <c r="N6" s="13">
        <f t="shared" ref="N6:N11" si="6">ROUND(K6,2)*D6</f>
        <v>160000</v>
      </c>
    </row>
    <row r="7" spans="1:14" s="6" customFormat="1" ht="25.5">
      <c r="A7" s="10">
        <v>2</v>
      </c>
      <c r="B7" s="21" t="s">
        <v>24</v>
      </c>
      <c r="C7" s="22" t="s">
        <v>12</v>
      </c>
      <c r="D7" s="22">
        <v>4200</v>
      </c>
      <c r="E7" s="19">
        <v>29</v>
      </c>
      <c r="F7" s="11">
        <f t="shared" si="0"/>
        <v>121800</v>
      </c>
      <c r="G7" s="19">
        <v>30.6</v>
      </c>
      <c r="H7" s="11">
        <f t="shared" si="1"/>
        <v>128520</v>
      </c>
      <c r="I7" s="19">
        <v>31</v>
      </c>
      <c r="J7" s="11">
        <f t="shared" si="2"/>
        <v>130200</v>
      </c>
      <c r="K7" s="11">
        <f t="shared" si="3"/>
        <v>30.2</v>
      </c>
      <c r="L7" s="8">
        <f t="shared" si="4"/>
        <v>1.0583005244259995</v>
      </c>
      <c r="M7" s="12">
        <f t="shared" si="5"/>
        <v>3.504306372271522E-2</v>
      </c>
      <c r="N7" s="13">
        <f t="shared" si="6"/>
        <v>126840</v>
      </c>
    </row>
    <row r="8" spans="1:14" s="6" customFormat="1">
      <c r="A8" s="10">
        <v>3</v>
      </c>
      <c r="B8" s="21" t="s">
        <v>23</v>
      </c>
      <c r="C8" s="22" t="s">
        <v>16</v>
      </c>
      <c r="D8" s="22">
        <v>100</v>
      </c>
      <c r="E8" s="19">
        <v>552</v>
      </c>
      <c r="F8" s="11">
        <f t="shared" si="0"/>
        <v>55200</v>
      </c>
      <c r="G8" s="19">
        <v>590</v>
      </c>
      <c r="H8" s="11">
        <f t="shared" si="1"/>
        <v>59000</v>
      </c>
      <c r="I8" s="19">
        <v>610</v>
      </c>
      <c r="J8" s="11">
        <f t="shared" si="2"/>
        <v>61000</v>
      </c>
      <c r="K8" s="11">
        <f t="shared" si="3"/>
        <v>584</v>
      </c>
      <c r="L8" s="8">
        <f t="shared" si="4"/>
        <v>29.461839725312469</v>
      </c>
      <c r="M8" s="12">
        <f t="shared" si="5"/>
        <v>5.0448355694028203E-2</v>
      </c>
      <c r="N8" s="13">
        <f t="shared" si="6"/>
        <v>58400</v>
      </c>
    </row>
    <row r="9" spans="1:14" s="6" customFormat="1">
      <c r="A9" s="10">
        <v>4</v>
      </c>
      <c r="B9" s="21" t="s">
        <v>19</v>
      </c>
      <c r="C9" s="22" t="s">
        <v>12</v>
      </c>
      <c r="D9" s="22">
        <v>350</v>
      </c>
      <c r="E9" s="19">
        <v>38.159999999999997</v>
      </c>
      <c r="F9" s="11">
        <f t="shared" si="0"/>
        <v>13355.999999999998</v>
      </c>
      <c r="G9" s="19">
        <v>41.2</v>
      </c>
      <c r="H9" s="11">
        <f t="shared" si="1"/>
        <v>14420.000000000002</v>
      </c>
      <c r="I9" s="19">
        <v>39.799999999999997</v>
      </c>
      <c r="J9" s="11">
        <f t="shared" si="2"/>
        <v>13929.999999999998</v>
      </c>
      <c r="K9" s="11">
        <f t="shared" si="3"/>
        <v>39.72</v>
      </c>
      <c r="L9" s="8">
        <f t="shared" si="4"/>
        <v>1.5215781281289695</v>
      </c>
      <c r="M9" s="12">
        <f t="shared" si="5"/>
        <v>3.8307606448362778E-2</v>
      </c>
      <c r="N9" s="13">
        <f t="shared" si="6"/>
        <v>13902</v>
      </c>
    </row>
    <row r="10" spans="1:14" s="6" customFormat="1">
      <c r="A10" s="10">
        <v>5</v>
      </c>
      <c r="B10" s="21" t="s">
        <v>20</v>
      </c>
      <c r="C10" s="22" t="s">
        <v>12</v>
      </c>
      <c r="D10" s="22">
        <v>150</v>
      </c>
      <c r="E10" s="19">
        <v>38.159999999999997</v>
      </c>
      <c r="F10" s="11">
        <f t="shared" si="0"/>
        <v>5723.9999999999991</v>
      </c>
      <c r="G10" s="19">
        <v>41.2</v>
      </c>
      <c r="H10" s="11">
        <f t="shared" si="1"/>
        <v>6180</v>
      </c>
      <c r="I10" s="19">
        <v>39.799999999999997</v>
      </c>
      <c r="J10" s="11">
        <f t="shared" si="2"/>
        <v>5970</v>
      </c>
      <c r="K10" s="11">
        <f t="shared" si="3"/>
        <v>39.72</v>
      </c>
      <c r="L10" s="8">
        <f t="shared" si="4"/>
        <v>1.5215781281289695</v>
      </c>
      <c r="M10" s="12">
        <f t="shared" si="5"/>
        <v>3.8307606448362778E-2</v>
      </c>
      <c r="N10" s="13">
        <f t="shared" si="6"/>
        <v>5958</v>
      </c>
    </row>
    <row r="11" spans="1:14" s="6" customFormat="1">
      <c r="A11" s="10">
        <v>6</v>
      </c>
      <c r="B11" s="21" t="s">
        <v>21</v>
      </c>
      <c r="C11" s="22" t="s">
        <v>12</v>
      </c>
      <c r="D11" s="22">
        <v>1600</v>
      </c>
      <c r="E11" s="19">
        <v>34.520000000000003</v>
      </c>
      <c r="F11" s="11">
        <f t="shared" si="0"/>
        <v>55232.000000000007</v>
      </c>
      <c r="G11" s="19">
        <v>36</v>
      </c>
      <c r="H11" s="11">
        <f t="shared" si="1"/>
        <v>57600</v>
      </c>
      <c r="I11" s="19">
        <v>36</v>
      </c>
      <c r="J11" s="11">
        <f t="shared" si="2"/>
        <v>57600</v>
      </c>
      <c r="K11" s="11">
        <f t="shared" si="3"/>
        <v>35.506666666666668</v>
      </c>
      <c r="L11" s="8">
        <f t="shared" si="4"/>
        <v>0.8544783984003268</v>
      </c>
      <c r="M11" s="12">
        <f t="shared" si="5"/>
        <v>2.4065294735270186E-2</v>
      </c>
      <c r="N11" s="13">
        <f t="shared" si="6"/>
        <v>56816</v>
      </c>
    </row>
    <row r="12" spans="1:14">
      <c r="A12" s="14"/>
      <c r="B12" s="18" t="s">
        <v>10</v>
      </c>
      <c r="C12" s="15"/>
      <c r="D12" s="16"/>
      <c r="E12" s="17"/>
      <c r="F12" s="17">
        <f>SUM(F6:F11)</f>
        <v>409712</v>
      </c>
      <c r="G12" s="17"/>
      <c r="H12" s="17">
        <f>SUM(H6:H11)</f>
        <v>427320</v>
      </c>
      <c r="I12" s="17"/>
      <c r="J12" s="17">
        <f>SUM(J6:J11)</f>
        <v>427900</v>
      </c>
      <c r="K12" s="17"/>
      <c r="L12" s="17"/>
      <c r="M12" s="17"/>
      <c r="N12" s="17">
        <f>SUM(N6:N11)</f>
        <v>421916</v>
      </c>
    </row>
    <row r="16" spans="1:14" ht="15.75">
      <c r="A16" s="7"/>
      <c r="B16" s="27" t="s">
        <v>28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</sheetData>
  <mergeCells count="16">
    <mergeCell ref="A1:N1"/>
    <mergeCell ref="B16:N16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2022-09-30T15:16:42Z</cp:lastPrinted>
  <dcterms:created xsi:type="dcterms:W3CDTF">2018-12-14T15:08:00Z</dcterms:created>
  <dcterms:modified xsi:type="dcterms:W3CDTF">2022-10-04T06:59:54Z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