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НМЦК!$A$6:$N$7</definedName>
    <definedName name="_xlnm.Print_Area" localSheetId="0">НМЦК!$A$1:$N$13</definedName>
  </definedNames>
  <calcPr calcId="145621"/>
</workbook>
</file>

<file path=xl/calcChain.xml><?xml version="1.0" encoding="utf-8"?>
<calcChain xmlns="http://schemas.openxmlformats.org/spreadsheetml/2006/main">
  <c r="L7" i="1" l="1"/>
  <c r="K7" i="1"/>
  <c r="N7" i="1" s="1"/>
  <c r="K6" i="1"/>
  <c r="N6" i="1" s="1"/>
  <c r="L6" i="1"/>
  <c r="F6" i="1"/>
  <c r="F7" i="1"/>
  <c r="F8" i="1" s="1"/>
  <c r="H6" i="1"/>
  <c r="J6" i="1"/>
  <c r="H7" i="1"/>
  <c r="J7" i="1"/>
  <c r="J8" i="1" l="1"/>
  <c r="M7" i="1"/>
  <c r="M6" i="1"/>
  <c r="H8" i="1"/>
  <c r="N8" i="1"/>
</calcChain>
</file>

<file path=xl/sharedStrings.xml><?xml version="1.0" encoding="utf-8"?>
<sst xmlns="http://schemas.openxmlformats.org/spreadsheetml/2006/main" count="28" uniqueCount="23">
  <si>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</si>
  <si>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</si>
  <si>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</si>
  <si>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</si>
  <si>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</si>
  <si>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</si>
  <si>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</si>
  <si>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</si>
  <si>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</si>
  <si>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</si>
  <si>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</si>
  <si>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</si>
  <si>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шт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</si>
  <si>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</si>
  <si>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</si>
  <si>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</si>
  <si>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влагонепроницаемой продукции</t>
  </si>
  <si>
    <t>Наматрасник из водонепроницаемой ткани 2000*750*100 мм</t>
  </si>
  <si>
    <t>Наматрасник из водонепроницаемой ткани 1500*650*100 мм</t>
  </si>
  <si>
    <t>Источник 1
 КП № б/н от 18.04.2023</t>
  </si>
  <si>
    <t>Источник 2
 КП № 49 от 18.04.2023</t>
  </si>
  <si>
    <t>Источник 3
 КП № 378 от 18.03.2023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</si>
  <si>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110 495,32 рублей </t>
    </r>
    <r>
      <rPr>
        <sz val="12"/>
        <rFont val="Times New Roman"/>
        <family val="1"/>
        <charset val="204"/>
      </rPr>
      <t>(Сто десять тысяч четыреста девяносто пять рублей 32 копейки).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</si>
</sst>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9" x14ac:knownFonts="1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4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right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6287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6287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6287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6287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3486150</xdr:rowOff>
    </xdr:from>
    <xdr:to>
      <xdr:col>13</xdr:col>
      <xdr:colOff>1390650</xdr:colOff>
      <xdr:row>6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6098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12"/>
  <sheetViews>
    <sheetView tabSelected="1" zoomScaleNormal="130" workbookViewId="0">
      <selection activeCell="K16" sqref="K16"/>
    </sheetView>
  </sheetViews>
  <sheetFormatPr defaultRowHeight="12.75" x14ac:dyDescent="0.2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8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5.75" x14ac:dyDescent="0.2">
      <c r="A2" s="28" t="s">
        <v>16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51" x14ac:dyDescent="0.2">
      <c r="A3" s="29" t="s">
        <v>1</v>
      </c>
      <c r="B3" s="30" t="s">
        <v>11</v>
      </c>
      <c r="C3" s="29" t="s">
        <v>7</v>
      </c>
      <c r="D3" s="27" t="s">
        <v>6</v>
      </c>
      <c r="E3" s="26" t="s">
        <v>2</v>
      </c>
      <c r="F3" s="26"/>
      <c r="G3" s="26"/>
      <c r="H3" s="26"/>
      <c r="I3" s="26"/>
      <c r="J3" s="26"/>
      <c r="K3" s="26" t="s">
        <v>3</v>
      </c>
      <c r="L3" s="26"/>
      <c r="M3" s="26"/>
      <c r="N3" s="9" t="s">
        <v>4</v>
      </c>
    </row>
    <row r="4" spans="1:14" ht="45.75" customHeight="1" x14ac:dyDescent="0.2">
      <c r="A4" s="29"/>
      <c r="B4" s="30"/>
      <c r="C4" s="29"/>
      <c r="D4" s="27"/>
      <c r="E4" s="9" t="s">
        <v>14</v>
      </c>
      <c r="F4" s="9" t="s">
        <v>15</v>
      </c>
      <c r="G4" s="9" t="s">
        <v>14</v>
      </c>
      <c r="H4" s="9" t="s">
        <v>15</v>
      </c>
      <c r="I4" s="9" t="s">
        <v>14</v>
      </c>
      <c r="J4" s="9" t="s">
        <v>15</v>
      </c>
      <c r="K4" s="26" t="s">
        <v>8</v>
      </c>
      <c r="L4" s="26" t="s">
        <v>5</v>
      </c>
      <c r="M4" s="26" t="s">
        <v>9</v>
      </c>
      <c r="N4" s="32" t="s">
        <v>13</v>
      </c>
    </row>
    <row r="5" spans="1:14" ht="39" customHeight="1" x14ac:dyDescent="0.2">
      <c r="A5" s="29"/>
      <c r="B5" s="31"/>
      <c r="C5" s="29"/>
      <c r="D5" s="27"/>
      <c r="E5" s="33" t="s">
        <v>19</v>
      </c>
      <c r="F5" s="33"/>
      <c r="G5" s="33" t="s">
        <v>20</v>
      </c>
      <c r="H5" s="33"/>
      <c r="I5" s="33" t="s">
        <v>21</v>
      </c>
      <c r="J5" s="33"/>
      <c r="K5" s="26"/>
      <c r="L5" s="26"/>
      <c r="M5" s="26"/>
      <c r="N5" s="32"/>
    </row>
    <row r="6" spans="1:14" ht="25.5" x14ac:dyDescent="0.2">
      <c r="A6" s="21">
        <v>1</v>
      </c>
      <c r="B6" s="19" t="s">
        <v>17</v>
      </c>
      <c r="C6" s="22" t="s">
        <v>12</v>
      </c>
      <c r="D6" s="20">
        <v>25</v>
      </c>
      <c r="E6" s="17">
        <v>2982</v>
      </c>
      <c r="F6" s="10">
        <f>D6*E6</f>
        <v>74550</v>
      </c>
      <c r="G6" s="17">
        <v>3086.37</v>
      </c>
      <c r="H6" s="10">
        <f>G6*D6</f>
        <v>77159.25</v>
      </c>
      <c r="I6" s="17">
        <v>3041.64</v>
      </c>
      <c r="J6" s="10">
        <f>I6*D6</f>
        <v>76041</v>
      </c>
      <c r="K6" s="10">
        <f>(E6+G6+I6)/3</f>
        <v>3036.67</v>
      </c>
      <c r="L6" s="8">
        <f>STDEV(E6,G6,I6)</f>
        <v>52.362199151678055</v>
      </c>
      <c r="M6" s="11">
        <f>L6/K6</f>
        <v>1.7243295831182861E-2</v>
      </c>
      <c r="N6" s="12">
        <f>ROUND(K6,2)*D6</f>
        <v>75916.75</v>
      </c>
    </row>
    <row r="7" spans="1:14" s="6" customFormat="1" ht="25.5" x14ac:dyDescent="0.2">
      <c r="A7" s="21">
        <v>2</v>
      </c>
      <c r="B7" s="19" t="s">
        <v>18</v>
      </c>
      <c r="C7" s="22" t="s">
        <v>12</v>
      </c>
      <c r="D7" s="20">
        <v>13</v>
      </c>
      <c r="E7" s="17">
        <v>2612</v>
      </c>
      <c r="F7" s="10">
        <f>D7*E7</f>
        <v>33956</v>
      </c>
      <c r="G7" s="17">
        <v>2703.42</v>
      </c>
      <c r="H7" s="10">
        <f>G7*D7</f>
        <v>35144.46</v>
      </c>
      <c r="I7" s="17">
        <v>2664.24</v>
      </c>
      <c r="J7" s="10">
        <f>I7*D7</f>
        <v>34635.119999999995</v>
      </c>
      <c r="K7" s="10">
        <f>(E7+G7+I7)/3</f>
        <v>2659.8866666666668</v>
      </c>
      <c r="L7" s="8">
        <f>STDEV(E7,G7,I7)</f>
        <v>45.865212670752285</v>
      </c>
      <c r="M7" s="11">
        <f>L7/K7</f>
        <v>1.7243295831182889E-2</v>
      </c>
      <c r="N7" s="12">
        <f>ROUND(K7,2)*D7</f>
        <v>34578.57</v>
      </c>
    </row>
    <row r="8" spans="1:14" x14ac:dyDescent="0.2">
      <c r="A8" s="13"/>
      <c r="B8" s="23" t="s">
        <v>10</v>
      </c>
      <c r="C8" s="14"/>
      <c r="D8" s="15"/>
      <c r="E8" s="16"/>
      <c r="F8" s="16">
        <f>SUM(F6:F7)</f>
        <v>108506</v>
      </c>
      <c r="G8" s="16"/>
      <c r="H8" s="16">
        <f>SUM(H6:H7)</f>
        <v>112303.70999999999</v>
      </c>
      <c r="I8" s="16"/>
      <c r="J8" s="16">
        <f>SUM(J6:J7)</f>
        <v>110676.12</v>
      </c>
      <c r="K8" s="16"/>
      <c r="L8" s="16"/>
      <c r="M8" s="16"/>
      <c r="N8" s="16">
        <f>SUM(N6:N7)</f>
        <v>110495.32</v>
      </c>
    </row>
    <row r="12" spans="1:14" ht="15.75" x14ac:dyDescent="0.2">
      <c r="A12" s="7"/>
      <c r="B12" s="25" t="s">
        <v>22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</sheetData>
  <mergeCells count="16">
    <mergeCell ref="A1:N1"/>
    <mergeCell ref="B12:N12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Бакаева Оксана Михайловна</cp:lastModifiedBy>
  <cp:lastPrinted>2023-05-02T07:13:02Z</cp:lastPrinted>
  <dcterms:created xsi:type="dcterms:W3CDTF">2018-12-14T15:08:00Z</dcterms:created>
  <dcterms:modified xsi:type="dcterms:W3CDTF">2023-05-02T07:13:05Z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