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4370" windowHeight="6510"/>
  </bookViews>
  <sheets>
    <sheet name="Расчет НМЦ" sheetId="4" r:id="rId1"/>
  </sheets>
  <definedNames>
    <definedName name="_xlnm.Print_Area" localSheetId="0">'Расчет НМЦ'!$A$1:$L$12</definedName>
  </definedNames>
  <calcPr calcId="125725" concurrentCalc="0"/>
</workbook>
</file>

<file path=xl/calcChain.xml><?xml version="1.0" encoding="utf-8"?>
<calcChain xmlns="http://schemas.openxmlformats.org/spreadsheetml/2006/main">
  <c r="M8" i="4"/>
  <c r="M9"/>
  <c r="N8"/>
  <c r="N9"/>
  <c r="O8"/>
  <c r="O9"/>
  <c r="I8"/>
  <c r="J8"/>
  <c r="K8"/>
  <c r="L8"/>
  <c r="L9"/>
  <c r="P9"/>
</calcChain>
</file>

<file path=xl/sharedStrings.xml><?xml version="1.0" encoding="utf-8"?>
<sst xmlns="http://schemas.openxmlformats.org/spreadsheetml/2006/main" count="31" uniqueCount="31">
  <si>
    <t>Среднее квадратичное отклонение</t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</si>
  <si>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</si>
  <si>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</si>
  <si>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</si>
  <si>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</si>
  <si>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Основные характеристики объекта закупки:</t>
  </si>
  <si>
    <t>Цены поставщиков (исполнителей, подрядчиков) за единицу товара (работы, услуги), рублей</t>
  </si>
  <si>
    <t>№ пп</t>
  </si>
  <si>
    <t>В соответствии с техническим заданием</t>
  </si>
  <si>
    <t>Наименование</t>
  </si>
  <si>
    <t xml:space="preserve">Кол-во </t>
  </si>
  <si>
    <t>Поставщик № 1</t>
  </si>
  <si>
    <t>Поставщик № 2</t>
  </si>
  <si>
    <t>Поставщик № 3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</si>
  <si>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</si>
  <si>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Ед. изм.</t>
  </si>
  <si>
    <t>Итого</t>
  </si>
  <si>
    <t>Метод сопоставимых рыночных цен (анализ рынка)</t>
  </si>
  <si>
    <t>Предмет договора:</t>
  </si>
  <si>
    <t>ОБОСНОВАНИЕ НАЧАЛЬНОЙ (МАКСИМАЛЬНОЙ) ЦЕНЫ ДОГОВОРА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</si>
  <si>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</si>
  <si>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Предложение № 1</t>
  </si>
  <si>
    <t>Предложение № 2</t>
  </si>
  <si>
    <t>Предложение № 3</t>
  </si>
  <si>
    <t>Используемый метод определения НМЦК:</t>
  </si>
  <si>
    <t>Руководитель отдела, Лебедев Антон Сергеевич, 8 (917) 580 39 61 _______________________________</t>
  </si>
  <si>
    <t>шт</t>
  </si>
  <si>
    <t>Поставка видеокамер для программно-технического комплекса видеонаблюдения системы технологического обеспечения региональной общественной безопасности и оперативного управления «Безопасный регион»</t>
  </si>
  <si>
    <t>Видеокамера Тип 3</t>
  </si>
  <si>
    <t>Итого: 3 592 666,00 (Три миллиона пятьсот девяносто две тысячи шестьсот шестьдесят шесть) рублей, в том числе НДС.</t>
  </si>
  <si>
    <t>Заказчиком принято решение разместить закупку с НМЦ в размере 2 920 000,00 (Два миллиона девятьсот двадцать тысяч) рублей, в том числе НДС.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</si>
</sst>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9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/>
    <xf numFmtId="164" fontId="6" fillId="0" borderId="0" xfId="1" applyFont="1" applyFill="1" applyBorder="1"/>
    <xf numFmtId="164" fontId="6" fillId="0" borderId="0" xfId="1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Fill="1"/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4" fontId="9" fillId="0" borderId="0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3762375"/>
          <a:ext cx="1333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47625</xdr:colOff>
      <xdr:row>6</xdr:row>
      <xdr:rowOff>923925</xdr:rowOff>
    </xdr:from>
    <xdr:to>
      <xdr:col>10</xdr:col>
      <xdr:colOff>19050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87075" y="373380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66674</xdr:colOff>
      <xdr:row>6</xdr:row>
      <xdr:rowOff>1409700</xdr:rowOff>
    </xdr:from>
    <xdr:to>
      <xdr:col>11</xdr:col>
      <xdr:colOff>1571625</xdr:colOff>
      <xdr:row>6</xdr:row>
      <xdr:rowOff>1733550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53799" y="3419475"/>
          <a:ext cx="1504951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247650</xdr:colOff>
      <xdr:row>6</xdr:row>
      <xdr:rowOff>1247775</xdr:rowOff>
    </xdr:from>
    <xdr:to>
      <xdr:col>11</xdr:col>
      <xdr:colOff>400050</xdr:colOff>
      <xdr:row>6</xdr:row>
      <xdr:rowOff>1476375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0425" y="40576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1"/>
  <sheetViews>
    <sheetView tabSelected="1" zoomScaleNormal="100" zoomScaleSheetLayoutView="100" workbookViewId="0">
      <selection activeCell="K15" sqref="K15"/>
    </sheetView>
  </sheetViews>
  <sheetFormatPr defaultColWidth="9.140625" defaultRowHeight="15.75"/>
  <cols>
    <col min="1" max="1" width="9.42578125" style="14" customWidth="1"/>
    <col min="2" max="2" width="11.5703125" style="14" customWidth="1"/>
    <col min="3" max="3" width="31.7109375" style="14" customWidth="1"/>
    <col min="4" max="4" width="11.42578125" style="14" customWidth="1"/>
    <col min="5" max="5" width="10.42578125" style="14" customWidth="1"/>
    <col min="6" max="6" width="17.42578125" style="14" customWidth="1"/>
    <col min="7" max="8" width="18.140625" style="14" customWidth="1"/>
    <col min="9" max="9" width="15.5703125" style="14" customWidth="1"/>
    <col min="10" max="10" width="23.28515625" style="14" customWidth="1"/>
    <col min="11" max="11" width="24.5703125" style="14" customWidth="1"/>
    <col min="12" max="12" width="25.7109375" style="14" customWidth="1"/>
    <col min="13" max="16" width="14.28515625" style="29" customWidth="1"/>
    <col min="17" max="16384" width="9.140625" style="14"/>
  </cols>
  <sheetData>
    <row r="1" spans="1:16" ht="24" customHeight="1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6" ht="18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38.25" customHeight="1">
      <c r="A3" s="38" t="s">
        <v>18</v>
      </c>
      <c r="B3" s="38"/>
      <c r="C3" s="38"/>
      <c r="D3" s="38"/>
      <c r="E3" s="38"/>
      <c r="F3" s="38"/>
      <c r="G3" s="48" t="s">
        <v>27</v>
      </c>
      <c r="H3" s="48"/>
      <c r="I3" s="48"/>
      <c r="J3" s="48"/>
      <c r="K3" s="48"/>
      <c r="L3" s="48"/>
    </row>
    <row r="4" spans="1:16" ht="21" customHeight="1">
      <c r="A4" s="38" t="s">
        <v>5</v>
      </c>
      <c r="B4" s="38"/>
      <c r="C4" s="38"/>
      <c r="D4" s="38"/>
      <c r="E4" s="38"/>
      <c r="F4" s="38"/>
      <c r="G4" s="48" t="s">
        <v>8</v>
      </c>
      <c r="H4" s="48"/>
      <c r="I4" s="48"/>
      <c r="J4" s="48"/>
      <c r="K4" s="48"/>
      <c r="L4" s="48"/>
    </row>
    <row r="5" spans="1:16" ht="32.25" customHeight="1">
      <c r="A5" s="46" t="s">
        <v>24</v>
      </c>
      <c r="B5" s="46"/>
      <c r="C5" s="46"/>
      <c r="D5" s="46"/>
      <c r="E5" s="46"/>
      <c r="F5" s="46"/>
      <c r="G5" s="38" t="s">
        <v>17</v>
      </c>
      <c r="H5" s="38"/>
      <c r="I5" s="38"/>
      <c r="J5" s="38"/>
      <c r="K5" s="38"/>
      <c r="L5" s="38"/>
    </row>
    <row r="6" spans="1:16" ht="39" customHeight="1">
      <c r="A6" s="39" t="s">
        <v>7</v>
      </c>
      <c r="B6" s="39" t="s">
        <v>1</v>
      </c>
      <c r="C6" s="39" t="s">
        <v>9</v>
      </c>
      <c r="D6" s="39" t="s">
        <v>10</v>
      </c>
      <c r="E6" s="39" t="s">
        <v>15</v>
      </c>
      <c r="F6" s="39" t="s">
        <v>6</v>
      </c>
      <c r="G6" s="39"/>
      <c r="H6" s="39"/>
      <c r="I6" s="44" t="s">
        <v>3</v>
      </c>
      <c r="J6" s="44"/>
      <c r="K6" s="44"/>
      <c r="L6" s="1" t="s">
        <v>4</v>
      </c>
    </row>
    <row r="7" spans="1:16" ht="139.5" customHeight="1">
      <c r="A7" s="39"/>
      <c r="B7" s="39"/>
      <c r="C7" s="45"/>
      <c r="D7" s="45"/>
      <c r="E7" s="45"/>
      <c r="F7" s="2" t="s">
        <v>21</v>
      </c>
      <c r="G7" s="2" t="s">
        <v>22</v>
      </c>
      <c r="H7" s="2" t="s">
        <v>23</v>
      </c>
      <c r="I7" s="22" t="s">
        <v>2</v>
      </c>
      <c r="J7" s="1" t="s">
        <v>0</v>
      </c>
      <c r="K7" s="1" t="s">
        <v>20</v>
      </c>
      <c r="L7" s="1" t="s">
        <v>14</v>
      </c>
      <c r="M7" s="30" t="s">
        <v>11</v>
      </c>
      <c r="N7" s="30" t="s">
        <v>12</v>
      </c>
      <c r="O7" s="30" t="s">
        <v>13</v>
      </c>
    </row>
    <row r="8" spans="1:16" s="15" customFormat="1" ht="57" customHeight="1">
      <c r="A8" s="21">
        <v>1</v>
      </c>
      <c r="B8" s="24">
        <v>3</v>
      </c>
      <c r="C8" s="28" t="s">
        <v>28</v>
      </c>
      <c r="D8" s="27">
        <v>200</v>
      </c>
      <c r="E8" s="34" t="s">
        <v>26</v>
      </c>
      <c r="F8" s="26">
        <v>14600</v>
      </c>
      <c r="G8" s="25">
        <v>19990</v>
      </c>
      <c r="H8" s="25">
        <v>19300</v>
      </c>
      <c r="I8" s="3">
        <f>ROUND((F8+G8+H8)/3,2)</f>
        <v>17963.330000000002</v>
      </c>
      <c r="J8" s="4">
        <f>SQRT((POWER(F8-I8,2)+POWER(G8-I8,2)+POWER(H8-I8,2)/(B8-1)))</f>
        <v>4038.9012518567474</v>
      </c>
      <c r="K8" s="4">
        <f>ROUND(J8/I8*100,2)</f>
        <v>22.48</v>
      </c>
      <c r="L8" s="3">
        <f>ROUND(I8*D8,2)</f>
        <v>3592666</v>
      </c>
      <c r="M8" s="31">
        <f>ROUND(D8*F8,2)</f>
        <v>2920000</v>
      </c>
      <c r="N8" s="31">
        <f>ROUND(D8*G8,2)</f>
        <v>3998000</v>
      </c>
      <c r="O8" s="31">
        <f>ROUND(D8*H8,2)</f>
        <v>3860000</v>
      </c>
      <c r="P8" s="32"/>
    </row>
    <row r="9" spans="1:16" s="15" customFormat="1" ht="28.5" customHeight="1">
      <c r="A9" s="40" t="s">
        <v>16</v>
      </c>
      <c r="B9" s="41"/>
      <c r="C9" s="41"/>
      <c r="D9" s="41"/>
      <c r="E9" s="41"/>
      <c r="F9" s="41"/>
      <c r="G9" s="41"/>
      <c r="H9" s="42"/>
      <c r="I9" s="19"/>
      <c r="J9" s="20"/>
      <c r="K9" s="20"/>
      <c r="L9" s="19">
        <f>ROUND(SUM(L8:L8),2)</f>
        <v>3592666</v>
      </c>
      <c r="M9" s="31">
        <f>ROUND(SUM(M8:M8),2)</f>
        <v>2920000</v>
      </c>
      <c r="N9" s="31">
        <f>ROUND(SUM(N8:N8),2)</f>
        <v>3998000</v>
      </c>
      <c r="O9" s="31">
        <f>ROUND(SUM(O8:O8),2)</f>
        <v>3860000</v>
      </c>
      <c r="P9" s="23">
        <f>ROUND((M9+N9+O9)/3,2)</f>
        <v>3592666.67</v>
      </c>
    </row>
    <row r="10" spans="1:16" s="15" customFormat="1" ht="28.5" customHeight="1">
      <c r="A10" s="43" t="s">
        <v>29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33"/>
      <c r="N10" s="33"/>
      <c r="O10" s="33"/>
      <c r="P10" s="23"/>
    </row>
    <row r="11" spans="1:16" s="15" customFormat="1" ht="21.75" customHeight="1">
      <c r="A11" s="38" t="s">
        <v>30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3"/>
      <c r="N11" s="33"/>
      <c r="O11" s="33"/>
      <c r="P11" s="23"/>
    </row>
    <row r="12" spans="1:16" ht="31.5" customHeight="1">
      <c r="A12" s="38" t="s">
        <v>25</v>
      </c>
      <c r="B12" s="38"/>
      <c r="C12" s="38"/>
      <c r="D12" s="38"/>
      <c r="E12" s="38"/>
      <c r="F12" s="38"/>
      <c r="G12" s="38"/>
      <c r="H12" s="38"/>
      <c r="I12" s="38"/>
      <c r="J12" s="35">
        <v>44146</v>
      </c>
      <c r="K12" s="16"/>
      <c r="L12" s="16"/>
    </row>
    <row r="13" spans="1:16" ht="23.25" customHeight="1">
      <c r="A13" s="11"/>
      <c r="B13" s="9"/>
      <c r="C13" s="9"/>
      <c r="D13" s="9"/>
      <c r="E13" s="9"/>
      <c r="F13" s="9"/>
      <c r="G13" s="9"/>
      <c r="H13" s="12"/>
      <c r="I13" s="16"/>
      <c r="J13" s="16"/>
      <c r="K13" s="16"/>
      <c r="L13" s="16"/>
    </row>
    <row r="14" spans="1:16" ht="31.5" customHeight="1">
      <c r="A14" s="11"/>
      <c r="B14" s="5"/>
      <c r="C14" s="5"/>
      <c r="D14" s="5"/>
      <c r="E14" s="5"/>
      <c r="F14" s="37"/>
      <c r="G14" s="37"/>
      <c r="H14" s="11"/>
      <c r="I14" s="16"/>
      <c r="J14" s="16"/>
      <c r="K14" s="16"/>
      <c r="L14" s="16"/>
    </row>
    <row r="15" spans="1:16" ht="15.75" customHeight="1">
      <c r="A15" s="38"/>
      <c r="B15" s="38"/>
      <c r="C15" s="38"/>
      <c r="D15" s="38"/>
      <c r="E15" s="38"/>
      <c r="F15" s="38"/>
      <c r="G15" s="38"/>
      <c r="H15" s="12"/>
      <c r="I15" s="16"/>
      <c r="J15" s="16"/>
      <c r="K15" s="16"/>
      <c r="L15" s="16"/>
    </row>
    <row r="16" spans="1:16">
      <c r="A16" s="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>
      <c r="A17" s="16"/>
      <c r="B17" s="7"/>
      <c r="C17" s="7"/>
      <c r="D17" s="7"/>
      <c r="E17" s="7"/>
      <c r="F17" s="8"/>
      <c r="G17" s="11"/>
      <c r="H17" s="11"/>
      <c r="I17" s="8"/>
      <c r="J17" s="16"/>
      <c r="K17" s="16"/>
      <c r="L17" s="16"/>
    </row>
    <row r="18" spans="1:12">
      <c r="A18" s="5"/>
      <c r="B18" s="11"/>
      <c r="C18" s="11"/>
      <c r="D18" s="11"/>
      <c r="E18" s="11"/>
      <c r="F18" s="8"/>
      <c r="G18" s="11"/>
      <c r="H18" s="11"/>
      <c r="I18" s="8"/>
      <c r="J18" s="16"/>
      <c r="K18" s="16"/>
      <c r="L18" s="16"/>
    </row>
    <row r="19" spans="1:12">
      <c r="A19" s="36"/>
      <c r="B19" s="36"/>
      <c r="C19" s="36"/>
      <c r="D19" s="36"/>
      <c r="E19" s="36"/>
      <c r="F19" s="36"/>
      <c r="G19" s="36"/>
      <c r="H19" s="10"/>
      <c r="I19" s="16"/>
      <c r="J19" s="16"/>
      <c r="K19" s="16"/>
      <c r="L19" s="16"/>
    </row>
    <row r="20" spans="1:12">
      <c r="A20" s="16"/>
      <c r="B20" s="16"/>
      <c r="C20" s="16"/>
      <c r="D20" s="16"/>
      <c r="E20" s="16"/>
      <c r="F20" s="16"/>
      <c r="G20" s="16"/>
      <c r="H20" s="16"/>
      <c r="I20" s="16"/>
      <c r="J20" s="17"/>
      <c r="K20" s="16"/>
      <c r="L20" s="16"/>
    </row>
    <row r="21" spans="1:12">
      <c r="J21" s="18"/>
    </row>
  </sheetData>
  <sheetProtection selectLockedCells="1" selectUnlockedCells="1"/>
  <mergeCells count="21">
    <mergeCell ref="A5:F5"/>
    <mergeCell ref="G5:L5"/>
    <mergeCell ref="A1:L1"/>
    <mergeCell ref="A3:F3"/>
    <mergeCell ref="G3:L3"/>
    <mergeCell ref="A4:F4"/>
    <mergeCell ref="G4:L4"/>
    <mergeCell ref="A19:G19"/>
    <mergeCell ref="F14:G14"/>
    <mergeCell ref="A15:G15"/>
    <mergeCell ref="A6:A7"/>
    <mergeCell ref="B6:B7"/>
    <mergeCell ref="F6:H6"/>
    <mergeCell ref="A9:H9"/>
    <mergeCell ref="A10:L10"/>
    <mergeCell ref="I6:K6"/>
    <mergeCell ref="C6:C7"/>
    <mergeCell ref="D6:D7"/>
    <mergeCell ref="E6:E7"/>
    <mergeCell ref="A11:L11"/>
    <mergeCell ref="A12:I1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1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Lebedev_AS</cp:lastModifiedBy>
  <cp:lastPrinted>2019-07-01T11:25:06Z</cp:lastPrinted>
  <dcterms:created xsi:type="dcterms:W3CDTF">2014-02-03T17:42:58Z</dcterms:created>
  <dcterms:modified xsi:type="dcterms:W3CDTF">2020-11-19T06:57:43Z</dcterms:modified>
</cp:coreProperties>
</file>