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НМЦК!$A$6:$N$7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J8"/>
  <c r="H8"/>
  <c r="M7"/>
  <c r="N8"/>
</calcChain>
</file>

<file path=xl/sharedStrings.xml><?xml version="1.0" encoding="utf-8"?>
<sst xmlns="http://schemas.openxmlformats.org/spreadsheetml/2006/main" count="29" uniqueCount="24">
  <si>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</si>
  <si>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</si>
  <si>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</si>
  <si>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</si>
  <si>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</si>
  <si>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</si>
  <si>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</si>
  <si>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</si>
  <si>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</si>
  <si>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</si>
  <si>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</si>
  <si>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</si>
  <si>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</si>
  <si>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</si>
  <si>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</si>
  <si>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горюче-смазочных материалов</t>
  </si>
  <si>
    <t>Бензин АИ-92-К5</t>
  </si>
  <si>
    <t>л</t>
  </si>
  <si>
    <t>Дизтопливо ДТ-Е-К5</t>
  </si>
  <si>
    <t>Источник 1
 КП № 02/5-10-11817 от 11.10.2022</t>
  </si>
  <si>
    <t>Источник 2
 КП № 56 от 29.09.2022</t>
  </si>
  <si>
    <t xml:space="preserve">Источник 3*
Договор № 1321198
от «29» ноября 2021 года
(Реестровый номер ЕИС 55010036291210002870000)
</t>
  </si>
  <si>
    <t>* в соответствии с Приложением к Положению о закупках товаров, работ, услуг государственного автономного учреждения здравоохранения Московской области «Дубненская городская больница» (общедоступная информация о ценах товаров, работ, услуг, которая может быть использована для целей определения НМЦД, а именно информация о ценах товаров, работ, услуг, содержащаяся в Договорах, которые исполнены и по которым не взыскивались неустойки (щтрафы, пени)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</si>
  <si>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2 387 480,00 рублей </t>
    </r>
    <r>
      <rPr>
        <sz val="12"/>
        <rFont val="Times New Roman"/>
        <family val="1"/>
        <charset val="204"/>
      </rPr>
      <t>(Два миллиона триста восемьдесят семь тысяч четыреста восемьдесят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</si>
</sst>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3" fillId="9" borderId="0" xfId="0" applyNumberFormat="1" applyFont="1" applyFill="1" applyBorder="1" applyAlignment="1">
      <alignment horizontal="center" vertical="center" wrapText="1"/>
    </xf>
    <xf numFmtId="0" fontId="23" fillId="9" borderId="0" xfId="0" applyFont="1" applyFill="1" applyBorder="1" applyAlignment="1">
      <alignment horizontal="right" vertical="center" wrapText="1"/>
    </xf>
    <xf numFmtId="0" fontId="23" fillId="9" borderId="0" xfId="0" applyFont="1" applyFill="1" applyBorder="1" applyAlignment="1">
      <alignment horizontal="center" vertical="center" wrapText="1"/>
    </xf>
    <xf numFmtId="3" fontId="23" fillId="9" borderId="0" xfId="0" applyNumberFormat="1" applyFont="1" applyFill="1" applyBorder="1" applyAlignment="1">
      <alignment horizontal="center" vertical="center" wrapText="1"/>
    </xf>
    <xf numFmtId="4" fontId="23" fillId="9" borderId="0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left" vertical="top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52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B15" sqref="B15:B1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5.75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51">
      <c r="A3" s="37" t="s">
        <v>1</v>
      </c>
      <c r="B3" s="38" t="s">
        <v>11</v>
      </c>
      <c r="C3" s="37" t="s">
        <v>7</v>
      </c>
      <c r="D3" s="35" t="s">
        <v>6</v>
      </c>
      <c r="E3" s="29" t="s">
        <v>2</v>
      </c>
      <c r="F3" s="29"/>
      <c r="G3" s="29"/>
      <c r="H3" s="29"/>
      <c r="I3" s="29"/>
      <c r="J3" s="29"/>
      <c r="K3" s="29" t="s">
        <v>3</v>
      </c>
      <c r="L3" s="29"/>
      <c r="M3" s="29"/>
      <c r="N3" s="9" t="s">
        <v>4</v>
      </c>
    </row>
    <row r="4" spans="1:14" ht="45.75" customHeight="1">
      <c r="A4" s="37"/>
      <c r="B4" s="38"/>
      <c r="C4" s="37"/>
      <c r="D4" s="35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9" t="s">
        <v>8</v>
      </c>
      <c r="L4" s="29" t="s">
        <v>5</v>
      </c>
      <c r="M4" s="29" t="s">
        <v>9</v>
      </c>
      <c r="N4" s="31" t="s">
        <v>12</v>
      </c>
    </row>
    <row r="5" spans="1:14" ht="78.75" customHeight="1">
      <c r="A5" s="37"/>
      <c r="B5" s="39"/>
      <c r="C5" s="40"/>
      <c r="D5" s="35"/>
      <c r="E5" s="32" t="s">
        <v>19</v>
      </c>
      <c r="F5" s="32"/>
      <c r="G5" s="32" t="s">
        <v>20</v>
      </c>
      <c r="H5" s="32"/>
      <c r="I5" s="32" t="s">
        <v>21</v>
      </c>
      <c r="J5" s="32"/>
      <c r="K5" s="29"/>
      <c r="L5" s="29"/>
      <c r="M5" s="29"/>
      <c r="N5" s="31"/>
    </row>
    <row r="6" spans="1:14">
      <c r="A6" s="18">
        <v>1</v>
      </c>
      <c r="B6" s="22" t="s">
        <v>16</v>
      </c>
      <c r="C6" s="23" t="s">
        <v>17</v>
      </c>
      <c r="D6" s="19">
        <v>32000</v>
      </c>
      <c r="E6" s="16">
        <v>49.89</v>
      </c>
      <c r="F6" s="10">
        <f>D6*E6</f>
        <v>1596480</v>
      </c>
      <c r="G6" s="16">
        <v>60.1</v>
      </c>
      <c r="H6" s="10">
        <f>G6*D6</f>
        <v>1923200</v>
      </c>
      <c r="I6" s="16">
        <v>47.63</v>
      </c>
      <c r="J6" s="10">
        <f>I6*D6</f>
        <v>1524160</v>
      </c>
      <c r="K6" s="10">
        <f>(E6+G6+I6)/3</f>
        <v>52.54</v>
      </c>
      <c r="L6" s="8">
        <f>STDEV(E6,G6,I6)</f>
        <v>6.643952137094308</v>
      </c>
      <c r="M6" s="11">
        <f>L6/K6</f>
        <v>0.12645512251797314</v>
      </c>
      <c r="N6" s="12">
        <f>ROUND(K6,2)*D6</f>
        <v>1681280</v>
      </c>
    </row>
    <row r="7" spans="1:14" s="6" customFormat="1">
      <c r="A7" s="18">
        <v>2</v>
      </c>
      <c r="B7" s="22" t="s">
        <v>18</v>
      </c>
      <c r="C7" s="23" t="s">
        <v>17</v>
      </c>
      <c r="D7" s="19">
        <v>12000</v>
      </c>
      <c r="E7" s="16">
        <v>56.21</v>
      </c>
      <c r="F7" s="10">
        <f>D7*E7</f>
        <v>674520</v>
      </c>
      <c r="G7" s="16">
        <v>69</v>
      </c>
      <c r="H7" s="10">
        <f>G7*D7</f>
        <v>828000</v>
      </c>
      <c r="I7" s="16">
        <v>51.33</v>
      </c>
      <c r="J7" s="10">
        <f>I7*D7</f>
        <v>615960</v>
      </c>
      <c r="K7" s="10">
        <f>(E7+G7+I7)/3</f>
        <v>58.846666666666671</v>
      </c>
      <c r="L7" s="8">
        <f>STDEV(E7,G7,I7)</f>
        <v>9.1253073007615484</v>
      </c>
      <c r="M7" s="11">
        <f>L7/K7</f>
        <v>0.15506923021572813</v>
      </c>
      <c r="N7" s="12">
        <f>ROUND(K7,2)*D7</f>
        <v>706200</v>
      </c>
    </row>
    <row r="8" spans="1:14">
      <c r="A8" s="13"/>
      <c r="B8" s="20" t="s">
        <v>10</v>
      </c>
      <c r="C8" s="21"/>
      <c r="D8" s="14"/>
      <c r="E8" s="15"/>
      <c r="F8" s="15">
        <f>SUM(F6:F7)</f>
        <v>2271000</v>
      </c>
      <c r="G8" s="15"/>
      <c r="H8" s="15">
        <f>SUM(H6:H7)</f>
        <v>2751200</v>
      </c>
      <c r="I8" s="15"/>
      <c r="J8" s="15">
        <f>SUM(J6:J7)</f>
        <v>2140120</v>
      </c>
      <c r="K8" s="15"/>
      <c r="L8" s="15"/>
      <c r="M8" s="15"/>
      <c r="N8" s="15">
        <f>SUM(N6:N7)</f>
        <v>2387480</v>
      </c>
    </row>
    <row r="9" spans="1:14">
      <c r="A9" s="24"/>
      <c r="B9" s="25"/>
      <c r="C9" s="26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</row>
    <row r="11" spans="1:14" ht="40.5" customHeight="1">
      <c r="B11" s="30" t="s">
        <v>22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3" spans="1:14" ht="15.75">
      <c r="A13" s="7"/>
      <c r="B13" s="34" t="s">
        <v>23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</sheetData>
  <mergeCells count="17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B11:N11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2022-10-27T06:29:06Z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