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10710" windowWidth="18555" windowHeight="10680"/>
  </bookViews>
  <sheets>
    <sheet name="Расчет цены" sheetId="1" r:id="rId1"/>
  </sheets>
  <calcPr calcId="125725"/>
</workbook>
</file>

<file path=xl/calcChain.xml><?xml version="1.0" encoding="utf-8"?>
<calcChain xmlns="http://schemas.openxmlformats.org/spreadsheetml/2006/main">
  <c r="I39" i="1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H39"/>
  <c r="K39" s="1"/>
  <c r="H40"/>
  <c r="K40" s="1"/>
  <c r="H41"/>
  <c r="K41" s="1"/>
  <c r="H42"/>
  <c r="K42" s="1"/>
  <c r="H43"/>
  <c r="H44"/>
  <c r="K44" s="1"/>
  <c r="H45"/>
  <c r="K45" s="1"/>
  <c r="H46"/>
  <c r="K46" s="1"/>
  <c r="H47"/>
  <c r="K47" s="1"/>
  <c r="H48"/>
  <c r="H49"/>
  <c r="K49" s="1"/>
  <c r="H50"/>
  <c r="K50" s="1"/>
  <c r="H51"/>
  <c r="H52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9"/>
  <c r="H10"/>
  <c r="H11"/>
  <c r="H12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J42" l="1"/>
  <c r="J52"/>
  <c r="J49"/>
  <c r="J60"/>
  <c r="J57"/>
  <c r="J56"/>
  <c r="J54"/>
  <c r="J53"/>
  <c r="J51"/>
  <c r="J48"/>
  <c r="J47"/>
  <c r="J46"/>
  <c r="J40"/>
  <c r="J39"/>
  <c r="J62"/>
  <c r="J61"/>
  <c r="J59"/>
  <c r="J58"/>
  <c r="J55"/>
  <c r="K52"/>
  <c r="K51"/>
  <c r="J50"/>
  <c r="K48"/>
  <c r="J44"/>
  <c r="J45"/>
  <c r="J43"/>
  <c r="K43"/>
  <c r="J41"/>
  <c r="J15"/>
  <c r="J18"/>
  <c r="J27"/>
  <c r="J21"/>
  <c r="J14"/>
  <c r="J17"/>
  <c r="J16"/>
  <c r="J23"/>
  <c r="J25"/>
  <c r="J19"/>
  <c r="J22"/>
  <c r="J26"/>
  <c r="J29"/>
  <c r="J31"/>
  <c r="J33"/>
  <c r="J35"/>
  <c r="J37"/>
  <c r="J20"/>
  <c r="J24"/>
  <c r="J28"/>
  <c r="J30"/>
  <c r="J32"/>
  <c r="J34"/>
  <c r="J36"/>
  <c r="J38"/>
  <c r="J13"/>
  <c r="K10"/>
  <c r="I10"/>
  <c r="K11"/>
  <c r="I11"/>
  <c r="I9"/>
  <c r="K9"/>
  <c r="J11" l="1"/>
  <c r="J10"/>
  <c r="J9"/>
  <c r="K12" l="1"/>
  <c r="I12"/>
  <c r="J12" l="1"/>
</calcChain>
</file>

<file path=xl/sharedStrings.xml><?xml version="1.0" encoding="utf-8"?>
<sst xmlns="http://schemas.openxmlformats.org/spreadsheetml/2006/main" count="129" uniqueCount="79">
  <si>
    <t>№</t>
  </si>
  <si>
    <t xml:space="preserve">Средняя арифметическая цена за единицу     &lt;ц&gt; </t>
  </si>
  <si>
    <t>Среднее квадратичное отклонение</t>
  </si>
  <si>
    <t>Обоснование начальной (максимальной) цены договора (НМЦД)</t>
  </si>
  <si>
    <t>Однородность совокупности значений выявленных цен, используемых в расчете НМЦД</t>
  </si>
  <si>
    <t>НМЦД, определяемая методом сопоставимых рыночных цен (анализа рынка)*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</si>
  <si>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</si>
  <si>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цi  - цена единицы 
</t>
    </r>
  </si>
  <si>
    <t>Коммерческие предложения от поставщиков, общедоступная ценовая информация в сети интернет, заключенные договора, информация о ценах, содержащаяся на официальном сайте единой информационной системы в сфере закупок (руб./ед.изм.)</t>
  </si>
  <si>
    <t>Ед. изм.</t>
  </si>
  <si>
    <t>Наименование</t>
  </si>
  <si>
    <t xml:space="preserve"> Количество</t>
  </si>
  <si>
    <t xml:space="preserve">Используемый метод определения НМЦД с обоснованием:    Метод сопоставимых рыночных цен (анализа рынка)                                                                                           </t>
  </si>
  <si>
    <t>Поставщик №1</t>
  </si>
  <si>
    <t>Поставщик №2</t>
  </si>
  <si>
    <t>Поставщик №3</t>
  </si>
  <si>
    <t xml:space="preserve">ГАУЗ МО "Орехово-Зуевская районная стоматологическая поликлиника"
</t>
  </si>
  <si>
    <t xml:space="preserve">Основные характеристики объекта закупки : Указаны в техническом задании                                                                                                                                                                                                     </t>
  </si>
  <si>
    <t>итого:</t>
  </si>
  <si>
    <t>Скрепки Attache металлические оцинкованные 28 мм (100 штук в упаковке)</t>
  </si>
  <si>
    <t>Зажимы для бумаг Attache 25 мм черные (10 штук в пакете)</t>
  </si>
  <si>
    <t>Кнопки силовые Attache Economy (10 мм, 50 штук в упаковке)</t>
  </si>
  <si>
    <t>Клей-карандаш Attache Economy 21 г</t>
  </si>
  <si>
    <t>Скобы для степлера N24/6 Attache оцинкованные (1000 штук в упаковке)</t>
  </si>
  <si>
    <t>Скобы для степлера №10 Attache оцинкованные Attache (1000 штук в упаковке)</t>
  </si>
  <si>
    <t>Корректирующая жидкость (штрих) ReVise быстросохнущая 20 г (16 мл)</t>
  </si>
  <si>
    <t>Ручка шариковая одноразовая BIC Round Stic синяя (толщина линии 0.32 мм)</t>
  </si>
  <si>
    <t>Папка-регистратор Attache Economy без уголка 75 мм черная</t>
  </si>
  <si>
    <t>Папка на 2-х кольцах Attache 32 мм синяя до 150 листов (пластик 0.45 мм)</t>
  </si>
  <si>
    <t>Механизм для скоросшивателя Attache металлический серебристый 50 штук (50x80 мм)</t>
  </si>
  <si>
    <t>Чековая лента из термобумаги Promega jet 80 мм (диаметр 80 мм, намотка 62-66 м, втулка 26 мм, 8 штук в упаковке)</t>
  </si>
  <si>
    <t>Бумага для офисной техники Снегурочка (А4, марка C, 80 г/кв.м, 500 листов)</t>
  </si>
  <si>
    <t>Чековая лента из термобумаги СуперЭконом 57 мм, белизна 82% (диаметр 43-45 мм, намотка 30 м, втулка 12 мм, 12 штук в упаковке)</t>
  </si>
  <si>
    <t>Карандаш чернографитный Koh-I-Noor Astra 1380 НВ заточенный с ластиком</t>
  </si>
  <si>
    <t>Ручка гелевая со стираемыми чернилами Pilot Frixion Рoint синяя (толщина линии 0,25 мм)</t>
  </si>
  <si>
    <t>Папка файловая на 30 файлов Attache Label A4 15 мм синяя (толщина обложки 0.35 мм)</t>
  </si>
  <si>
    <t>Клейкая лента упаковочная Unibob 48 мм x 66 м 45 мкм прозрачная</t>
  </si>
  <si>
    <t>Клейкая лента упаковочная 48 мм x 55 м 45 мкм коричневая</t>
  </si>
  <si>
    <t>Ведро 10 л пластиковое</t>
  </si>
  <si>
    <t>Салфетки хозяйственные Paclan вискоза 35x35 см голубые 5 штук в упаковке</t>
  </si>
  <si>
    <t>Средство для сантехники Санокс 750 г</t>
  </si>
  <si>
    <t>Бумага туалетная Островская 1-слойная серая 38 метров (24 рулонов в упаковке)</t>
  </si>
  <si>
    <t>Мыло туалетное Роза 75 г</t>
  </si>
  <si>
    <t>Средство для сантехники Чистин 3 в 1, 750 г</t>
  </si>
  <si>
    <t>Губки для мытья посуды Luscan Мини поролоновые 80x50x26 мм 10 штук в упаковке</t>
  </si>
  <si>
    <t>Универсальное чистящее средство Пемолюкс Сода 5 Яблоко порошок 480 г</t>
  </si>
  <si>
    <t>Универсальное чистящее средство Формула прогресса жидкость 750 мл</t>
  </si>
  <si>
    <t>Тетрадь школьная зеленая Тетрапром А5 12 листов в клетку (10 штук в упаковке)</t>
  </si>
  <si>
    <t>Тетрадь школьная зеленая Тетрапром А5 12 листов в линейку (10 штук в упаковке)</t>
  </si>
  <si>
    <t>Бизнес-тетрадь Hatber Metallic А5 48 листов серебристая в клетку на скрепке (148x210 мм)</t>
  </si>
  <si>
    <t>Степлер Attache до 25 листов розовый</t>
  </si>
  <si>
    <t>Текстовыделитель желтый (толщина линии 1-3.9 мм)</t>
  </si>
  <si>
    <t>Стикеры Комус 38x51 мм неоновые 3 цвета (12 блоков по 100 листов)</t>
  </si>
  <si>
    <t>Клейкая лента канцелярская прозрачная 19 мм х 33 м (12 штук в упаковке)</t>
  </si>
  <si>
    <t>Отвертка крестовая Rexant PH 2х125 мм (12-4728)</t>
  </si>
  <si>
    <t>Отвертка крестовая Rexant PH 3х150 мм (12-4729)</t>
  </si>
  <si>
    <t>Линейка Attache Economy 30 см пластиковая черная</t>
  </si>
  <si>
    <t>Папка-обложка без скоросшивателя Дело № немелованный картон А4 белая (360 г/кв.м, 10 штук в упаковке)</t>
  </si>
  <si>
    <t>Файл-вкладыш Attache А4 30 мкм прозрачный гладкий 100 штук в упаковке</t>
  </si>
  <si>
    <t>Ершик для унитаза Капля напольный с подставкой из пластика круглый (в ассортименте)</t>
  </si>
  <si>
    <t>Набор ключей имбусовых 9 штук (1.5-10 мм) CrV MATRIX 11233</t>
  </si>
  <si>
    <t>Плоскогубцы Ultima комбинированные 160 мм двухкомпонентные рукоятки</t>
  </si>
  <si>
    <t>Бокорезы Nickel 160 мм MATRIX 17520</t>
  </si>
  <si>
    <t>Полотно техническое холстопрошивное 80 см х 50 м 180 г/кв.м</t>
  </si>
  <si>
    <t>Папка файловая на 100 файлов Attache A4 35 мм черная (толщина обложки 0.6 мм)</t>
  </si>
  <si>
    <t>Ножницы Attache 169 мм с пластиковыми симметричными ручками черного цвета</t>
  </si>
  <si>
    <t>Степлер Attache Economy до 7 листов черный</t>
  </si>
  <si>
    <t>Отвертка Сибртех CrV SL5 х 150 мм (11869)</t>
  </si>
  <si>
    <t>Отвертка с крестообразным шлицем Ultima PH2 (стержень 150 мм, хромованадиевая сталь, двухкомпонентная рукоятка)</t>
  </si>
  <si>
    <t>Отвертка шлицевая Вихрь SL5 100 мм (73/6/2/8)</t>
  </si>
  <si>
    <t>Швабра пластиковая SVIP 27.5 см рукоятка 110 см</t>
  </si>
  <si>
    <t>Степлер Attache Master до 20 листов белый с синим</t>
  </si>
  <si>
    <t>Лестница-трансформер Сибртех алюминий четырехсекционная 4x4 ступени</t>
  </si>
  <si>
    <t>уп.</t>
  </si>
  <si>
    <t>шт.</t>
  </si>
  <si>
    <t xml:space="preserve"> уп.</t>
  </si>
  <si>
    <t>рул.</t>
  </si>
  <si>
    <t xml:space="preserve">Расчет НМЦД: 150000руб.               </t>
  </si>
  <si>
    <t>Дата подготовки обоснования НМЦД: 23.03.2021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</si>
</sst>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Times New Roman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2" fillId="0" borderId="0" xfId="0" applyFont="1"/>
    <xf numFmtId="0" fontId="10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4" fontId="3" fillId="0" borderId="0" xfId="0" applyNumberFormat="1" applyFont="1"/>
    <xf numFmtId="4" fontId="3" fillId="0" borderId="0" xfId="0" applyNumberFormat="1" applyFont="1" applyAlignment="1">
      <alignment vertical="center"/>
    </xf>
    <xf numFmtId="0" fontId="6" fillId="0" borderId="1" xfId="0" applyFont="1" applyBorder="1" applyAlignment="1"/>
    <xf numFmtId="0" fontId="4" fillId="0" borderId="1" xfId="0" applyFont="1" applyBorder="1"/>
    <xf numFmtId="0" fontId="3" fillId="0" borderId="1" xfId="0" applyFont="1" applyBorder="1"/>
    <xf numFmtId="0" fontId="5" fillId="0" borderId="1" xfId="0" applyFont="1" applyBorder="1"/>
    <xf numFmtId="0" fontId="11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3" xfId="0" applyFont="1" applyBorder="1" applyAlignment="1"/>
    <xf numFmtId="0" fontId="17" fillId="0" borderId="4" xfId="0" applyFont="1" applyBorder="1" applyAlignment="1"/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justify" wrapText="1"/>
    </xf>
    <xf numFmtId="0" fontId="4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7</xdr:row>
      <xdr:rowOff>1257300</xdr:rowOff>
    </xdr:from>
    <xdr:to>
      <xdr:col>9</xdr:col>
      <xdr:colOff>1132416</xdr:colOff>
      <xdr:row>7</xdr:row>
      <xdr:rowOff>1781175</xdr:rowOff>
    </xdr:to>
    <xdr:pic>
      <xdr:nvPicPr>
        <xdr:cNvPr id="11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3799" y="2633133"/>
          <a:ext cx="1113367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7</xdr:row>
      <xdr:rowOff>1219200</xdr:rowOff>
    </xdr:from>
    <xdr:to>
      <xdr:col>9</xdr:col>
      <xdr:colOff>9525</xdr:colOff>
      <xdr:row>7</xdr:row>
      <xdr:rowOff>1657350</xdr:rowOff>
    </xdr:to>
    <xdr:pic>
      <xdr:nvPicPr>
        <xdr:cNvPr id="11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58125" y="4314825"/>
          <a:ext cx="1009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115707</xdr:colOff>
      <xdr:row>7</xdr:row>
      <xdr:rowOff>1423240</xdr:rowOff>
    </xdr:from>
    <xdr:to>
      <xdr:col>10</xdr:col>
      <xdr:colOff>2106005</xdr:colOff>
      <xdr:row>7</xdr:row>
      <xdr:rowOff>2202655</xdr:rowOff>
    </xdr:to>
    <xdr:grpSp>
      <xdr:nvGrpSpPr>
        <xdr:cNvPr id="1040" name="Полотно 39"/>
        <xdr:cNvGrpSpPr>
          <a:grpSpLocks/>
        </xdr:cNvGrpSpPr>
      </xdr:nvGrpSpPr>
      <xdr:grpSpPr bwMode="auto">
        <a:xfrm>
          <a:off x="12176738" y="4125959"/>
          <a:ext cx="1990298" cy="779415"/>
          <a:chOff x="456" y="140"/>
          <a:chExt cx="21769" cy="7162"/>
        </a:xfrm>
      </xdr:grpSpPr>
      <xdr:sp macro="" textlink="">
        <xdr:nvSpPr>
          <xdr:cNvPr id="1053" name="Line 21"/>
          <xdr:cNvSpPr>
            <a:spLocks noChangeShapeType="1"/>
          </xdr:cNvSpPr>
        </xdr:nvSpPr>
        <xdr:spPr bwMode="auto">
          <a:xfrm>
            <a:off x="11938" y="2901"/>
            <a:ext cx="1333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2" name="Rectangle 22"/>
          <xdr:cNvSpPr>
            <a:spLocks noChangeArrowheads="1"/>
          </xdr:cNvSpPr>
        </xdr:nvSpPr>
        <xdr:spPr bwMode="auto">
          <a:xfrm>
            <a:off x="7106" y="660"/>
            <a:ext cx="2193" cy="1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рын</a:t>
            </a:r>
          </a:p>
        </xdr:txBody>
      </xdr:sp>
      <xdr:sp macro="" textlink="">
        <xdr:nvSpPr>
          <xdr:cNvPr id="1051" name="Rectangle 23"/>
          <xdr:cNvSpPr>
            <a:spLocks noChangeArrowheads="1"/>
          </xdr:cNvSpPr>
        </xdr:nvSpPr>
        <xdr:spPr bwMode="auto">
          <a:xfrm>
            <a:off x="20028" y="3213"/>
            <a:ext cx="666" cy="28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</xdr:txBody>
      </xdr:sp>
      <xdr:sp macro="" textlink="">
        <xdr:nvSpPr>
          <xdr:cNvPr id="1050" name="Rectangle 24"/>
          <xdr:cNvSpPr>
            <a:spLocks noChangeArrowheads="1"/>
          </xdr:cNvSpPr>
        </xdr:nvSpPr>
        <xdr:spPr bwMode="auto">
          <a:xfrm>
            <a:off x="12103" y="140"/>
            <a:ext cx="1143" cy="40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v</a:t>
            </a:r>
          </a:p>
        </xdr:txBody>
      </xdr:sp>
      <xdr:sp macro="" textlink="">
        <xdr:nvSpPr>
          <xdr:cNvPr id="1049" name="Rectangle 25"/>
          <xdr:cNvSpPr>
            <a:spLocks noChangeArrowheads="1"/>
          </xdr:cNvSpPr>
        </xdr:nvSpPr>
        <xdr:spPr bwMode="auto">
          <a:xfrm>
            <a:off x="456" y="1505"/>
            <a:ext cx="12601" cy="22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ru-RU" sz="1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НМЦД =      </a:t>
            </a:r>
          </a:p>
          <a:p>
            <a:pPr algn="l" rtl="0">
              <a:defRPr sz="1000"/>
            </a:pPr>
            <a:endParaRPr lang="ru-RU" sz="1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ru-RU" sz="1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</a:t>
            </a:r>
          </a:p>
        </xdr:txBody>
      </xdr:sp>
      <xdr:sp macro="" textlink="">
        <xdr:nvSpPr>
          <xdr:cNvPr id="1048" name="Rectangle 26"/>
          <xdr:cNvSpPr>
            <a:spLocks noChangeArrowheads="1"/>
          </xdr:cNvSpPr>
        </xdr:nvSpPr>
        <xdr:spPr bwMode="auto">
          <a:xfrm>
            <a:off x="19005" y="946"/>
            <a:ext cx="667" cy="28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n</a:t>
            </a:r>
          </a:p>
        </xdr:txBody>
      </xdr:sp>
      <xdr:sp macro="" textlink="">
        <xdr:nvSpPr>
          <xdr:cNvPr id="1047" name="Rectangle 27"/>
          <xdr:cNvSpPr>
            <a:spLocks noChangeArrowheads="1"/>
          </xdr:cNvSpPr>
        </xdr:nvSpPr>
        <xdr:spPr bwMode="auto">
          <a:xfrm>
            <a:off x="21844" y="2876"/>
            <a:ext cx="381" cy="28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</a:t>
            </a:r>
          </a:p>
        </xdr:txBody>
      </xdr:sp>
      <xdr:sp macro="" textlink="">
        <xdr:nvSpPr>
          <xdr:cNvPr id="1046" name="Rectangle 28"/>
          <xdr:cNvSpPr>
            <a:spLocks noChangeArrowheads="1"/>
          </xdr:cNvSpPr>
        </xdr:nvSpPr>
        <xdr:spPr bwMode="auto">
          <a:xfrm>
            <a:off x="18967" y="3213"/>
            <a:ext cx="381" cy="28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</a:t>
            </a:r>
          </a:p>
        </xdr:txBody>
      </xdr:sp>
      <xdr:sp macro="" textlink="">
        <xdr:nvSpPr>
          <xdr:cNvPr id="1045" name="Rectangle 29"/>
          <xdr:cNvSpPr>
            <a:spLocks noChangeArrowheads="1"/>
          </xdr:cNvSpPr>
        </xdr:nvSpPr>
        <xdr:spPr bwMode="auto">
          <a:xfrm>
            <a:off x="20783" y="1505"/>
            <a:ext cx="1143" cy="40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ru-RU" sz="1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ц</a:t>
            </a:r>
          </a:p>
        </xdr:txBody>
      </xdr:sp>
      <xdr:sp macro="" textlink="">
        <xdr:nvSpPr>
          <xdr:cNvPr id="1044" name="Rectangle 30"/>
          <xdr:cNvSpPr>
            <a:spLocks noChangeArrowheads="1"/>
          </xdr:cNvSpPr>
        </xdr:nvSpPr>
        <xdr:spPr bwMode="auto">
          <a:xfrm>
            <a:off x="12090" y="3207"/>
            <a:ext cx="1143" cy="40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n</a:t>
            </a:r>
          </a:p>
        </xdr:txBody>
      </xdr:sp>
      <xdr:sp macro="" textlink="">
        <xdr:nvSpPr>
          <xdr:cNvPr id="1043" name="Rectangle 31"/>
          <xdr:cNvSpPr>
            <a:spLocks noChangeArrowheads="1"/>
          </xdr:cNvSpPr>
        </xdr:nvSpPr>
        <xdr:spPr bwMode="auto">
          <a:xfrm>
            <a:off x="19405" y="3073"/>
            <a:ext cx="667" cy="2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</a:rPr>
              <a:t>=</a:t>
            </a:r>
          </a:p>
        </xdr:txBody>
      </xdr:sp>
      <xdr:sp macro="" textlink="">
        <xdr:nvSpPr>
          <xdr:cNvPr id="1042" name="Rectangle 32"/>
          <xdr:cNvSpPr>
            <a:spLocks noChangeArrowheads="1"/>
          </xdr:cNvSpPr>
        </xdr:nvSpPr>
        <xdr:spPr bwMode="auto">
          <a:xfrm>
            <a:off x="14541" y="1886"/>
            <a:ext cx="1270" cy="35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ru-RU" sz="1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х</a:t>
            </a:r>
          </a:p>
        </xdr:txBody>
      </xdr:sp>
      <xdr:sp macro="" textlink="">
        <xdr:nvSpPr>
          <xdr:cNvPr id="1041" name="Rectangle 33"/>
          <xdr:cNvSpPr>
            <a:spLocks noChangeArrowheads="1"/>
          </xdr:cNvSpPr>
        </xdr:nvSpPr>
        <xdr:spPr bwMode="auto">
          <a:xfrm>
            <a:off x="16554" y="660"/>
            <a:ext cx="2382" cy="4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2600" b="0" i="0" u="none" strike="noStrike" baseline="0">
                <a:solidFill>
                  <a:srgbClr val="000000"/>
                </a:solidFill>
                <a:latin typeface="Symbol"/>
              </a:rPr>
              <a:t>å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4"/>
  <sheetViews>
    <sheetView tabSelected="1" topLeftCell="A55" zoomScale="80" zoomScaleNormal="80" workbookViewId="0">
      <selection activeCell="B6" sqref="B6"/>
    </sheetView>
  </sheetViews>
  <sheetFormatPr defaultRowHeight="12.75"/>
  <cols>
    <col min="1" max="1" width="4.85546875" style="1" customWidth="1"/>
    <col min="2" max="2" width="53.7109375" style="1" customWidth="1"/>
    <col min="3" max="4" width="8.28515625" style="1" customWidth="1"/>
    <col min="5" max="7" width="18.28515625" style="1" customWidth="1"/>
    <col min="8" max="8" width="17.7109375" style="1" customWidth="1"/>
    <col min="9" max="9" width="15.42578125" style="1" customWidth="1"/>
    <col min="10" max="10" width="18.140625" style="1" customWidth="1"/>
    <col min="11" max="11" width="34" style="1" customWidth="1"/>
    <col min="12" max="12" width="13.5703125" style="1" customWidth="1"/>
    <col min="13" max="16384" width="9.140625" style="1"/>
  </cols>
  <sheetData>
    <row r="1" spans="1:12" ht="30" customHeight="1">
      <c r="A1" s="25" t="s">
        <v>3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ht="34.5" customHeight="1">
      <c r="A2" s="28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ht="15.75" customHeight="1">
      <c r="A3" s="13"/>
      <c r="B3" s="23" t="s">
        <v>17</v>
      </c>
      <c r="C3" s="23"/>
      <c r="D3" s="23"/>
      <c r="E3" s="23"/>
      <c r="F3" s="23"/>
      <c r="G3" s="23"/>
      <c r="H3" s="23"/>
      <c r="I3" s="23"/>
      <c r="J3" s="23"/>
      <c r="K3" s="23"/>
    </row>
    <row r="4" spans="1:12" ht="15">
      <c r="A4" s="14"/>
      <c r="B4" s="24" t="s">
        <v>12</v>
      </c>
      <c r="C4" s="24"/>
      <c r="D4" s="24"/>
      <c r="E4" s="24"/>
      <c r="F4" s="24"/>
      <c r="G4" s="24"/>
      <c r="H4" s="24"/>
      <c r="I4" s="24"/>
      <c r="J4" s="24"/>
      <c r="K4" s="24"/>
    </row>
    <row r="5" spans="1:12" ht="15.75">
      <c r="A5" s="15"/>
      <c r="B5" s="16" t="s">
        <v>77</v>
      </c>
      <c r="C5" s="15"/>
      <c r="D5" s="15"/>
      <c r="E5" s="15"/>
      <c r="F5" s="15"/>
      <c r="G5" s="15"/>
      <c r="H5" s="15"/>
      <c r="I5" s="15"/>
      <c r="J5" s="15"/>
      <c r="K5" s="15"/>
    </row>
    <row r="6" spans="1:12">
      <c r="A6" s="15"/>
      <c r="B6" s="15" t="s">
        <v>78</v>
      </c>
      <c r="C6" s="15"/>
      <c r="D6" s="15"/>
      <c r="E6" s="15"/>
      <c r="F6" s="15"/>
      <c r="G6" s="15"/>
      <c r="H6" s="15"/>
      <c r="I6" s="15"/>
      <c r="J6" s="15"/>
      <c r="K6" s="15"/>
    </row>
    <row r="7" spans="1:12" ht="87.75" customHeight="1">
      <c r="A7" s="22" t="s">
        <v>0</v>
      </c>
      <c r="B7" s="22" t="s">
        <v>10</v>
      </c>
      <c r="C7" s="22" t="s">
        <v>11</v>
      </c>
      <c r="D7" s="22" t="s">
        <v>9</v>
      </c>
      <c r="E7" s="26" t="s">
        <v>8</v>
      </c>
      <c r="F7" s="26"/>
      <c r="G7" s="26"/>
      <c r="H7" s="27" t="s">
        <v>4</v>
      </c>
      <c r="I7" s="27"/>
      <c r="J7" s="27"/>
      <c r="K7" s="7" t="s">
        <v>5</v>
      </c>
      <c r="L7" s="8"/>
    </row>
    <row r="8" spans="1:12" ht="177" customHeight="1">
      <c r="A8" s="22"/>
      <c r="B8" s="22"/>
      <c r="C8" s="22"/>
      <c r="D8" s="22"/>
      <c r="E8" s="17" t="s">
        <v>13</v>
      </c>
      <c r="F8" s="17" t="s">
        <v>14</v>
      </c>
      <c r="G8" s="17" t="s">
        <v>15</v>
      </c>
      <c r="H8" s="7" t="s">
        <v>1</v>
      </c>
      <c r="I8" s="7" t="s">
        <v>2</v>
      </c>
      <c r="J8" s="9" t="s">
        <v>6</v>
      </c>
      <c r="K8" s="10" t="s">
        <v>7</v>
      </c>
    </row>
    <row r="9" spans="1:12" s="2" customFormat="1" ht="33" customHeight="1">
      <c r="A9" s="18">
        <v>1</v>
      </c>
      <c r="B9" s="31" t="s">
        <v>19</v>
      </c>
      <c r="C9" s="32">
        <v>15</v>
      </c>
      <c r="D9" s="30" t="s">
        <v>73</v>
      </c>
      <c r="E9" s="33">
        <v>14.1</v>
      </c>
      <c r="F9" s="34">
        <v>14.5</v>
      </c>
      <c r="G9" s="35">
        <v>14.8</v>
      </c>
      <c r="H9" s="4">
        <f t="shared" ref="H9" si="0">ROUND(AVERAGE(E9:G9),2)</f>
        <v>14.47</v>
      </c>
      <c r="I9" s="5">
        <f t="shared" ref="I9" si="1">STDEVA(E9:G9)</f>
        <v>0.35118845842834584</v>
      </c>
      <c r="J9" s="5">
        <f t="shared" ref="J9" si="2">I9/H9*100</f>
        <v>2.4270107700645878</v>
      </c>
      <c r="K9" s="6">
        <f t="shared" ref="K9:K62" si="3">C9*H9</f>
        <v>217.05</v>
      </c>
    </row>
    <row r="10" spans="1:12" s="2" customFormat="1" ht="33" customHeight="1">
      <c r="A10" s="18">
        <v>2</v>
      </c>
      <c r="B10" s="31" t="s">
        <v>20</v>
      </c>
      <c r="C10" s="32">
        <v>4</v>
      </c>
      <c r="D10" s="30" t="s">
        <v>73</v>
      </c>
      <c r="E10" s="33">
        <v>38.700000000000003</v>
      </c>
      <c r="F10" s="34">
        <v>39.700000000000003</v>
      </c>
      <c r="G10" s="35">
        <v>40.6</v>
      </c>
      <c r="H10" s="4">
        <f t="shared" ref="H10:H11" si="4">ROUND(AVERAGE(E10:G10),2)</f>
        <v>39.67</v>
      </c>
      <c r="I10" s="5">
        <f t="shared" ref="I10:I11" si="5">STDEVA(E10:G10)</f>
        <v>0.95043849529262192</v>
      </c>
      <c r="J10" s="5">
        <f t="shared" ref="J10:J11" si="6">I10/H10*100</f>
        <v>2.3958621005611844</v>
      </c>
      <c r="K10" s="6">
        <f t="shared" si="3"/>
        <v>158.68</v>
      </c>
    </row>
    <row r="11" spans="1:12" s="2" customFormat="1" ht="31.5" customHeight="1">
      <c r="A11" s="18">
        <v>3</v>
      </c>
      <c r="B11" s="31" t="s">
        <v>21</v>
      </c>
      <c r="C11" s="32">
        <v>3</v>
      </c>
      <c r="D11" s="30" t="s">
        <v>73</v>
      </c>
      <c r="E11" s="33">
        <v>14</v>
      </c>
      <c r="F11" s="34">
        <v>14.4</v>
      </c>
      <c r="G11" s="35">
        <v>14.7</v>
      </c>
      <c r="H11" s="4">
        <f t="shared" si="4"/>
        <v>14.37</v>
      </c>
      <c r="I11" s="5">
        <f t="shared" si="5"/>
        <v>0.35118845842858865</v>
      </c>
      <c r="J11" s="5">
        <f t="shared" si="6"/>
        <v>2.4439001978329067</v>
      </c>
      <c r="K11" s="6">
        <f t="shared" si="3"/>
        <v>43.11</v>
      </c>
    </row>
    <row r="12" spans="1:12" s="2" customFormat="1" ht="33" customHeight="1">
      <c r="A12" s="18">
        <v>4</v>
      </c>
      <c r="B12" s="31" t="s">
        <v>22</v>
      </c>
      <c r="C12" s="32">
        <v>300</v>
      </c>
      <c r="D12" s="30" t="s">
        <v>74</v>
      </c>
      <c r="E12" s="33">
        <v>10.6</v>
      </c>
      <c r="F12" s="34">
        <v>10.9</v>
      </c>
      <c r="G12" s="35">
        <v>11.1</v>
      </c>
      <c r="H12" s="4">
        <f t="shared" ref="H12" si="7">ROUND(AVERAGE(E12:G12),2)</f>
        <v>10.87</v>
      </c>
      <c r="I12" s="5">
        <f t="shared" ref="I12" si="8">STDEVA(E12:G12)</f>
        <v>0.25166114784235682</v>
      </c>
      <c r="J12" s="5">
        <f t="shared" ref="J12" si="9">I12/H12*100</f>
        <v>2.3151899525515809</v>
      </c>
      <c r="K12" s="6">
        <f t="shared" si="3"/>
        <v>3260.9999999999995</v>
      </c>
    </row>
    <row r="13" spans="1:12" s="2" customFormat="1" ht="33" customHeight="1">
      <c r="A13" s="18">
        <v>5</v>
      </c>
      <c r="B13" s="31" t="s">
        <v>23</v>
      </c>
      <c r="C13" s="32">
        <v>18</v>
      </c>
      <c r="D13" s="30" t="s">
        <v>73</v>
      </c>
      <c r="E13" s="33">
        <v>15.6</v>
      </c>
      <c r="F13" s="34">
        <v>16</v>
      </c>
      <c r="G13" s="35">
        <v>16.3</v>
      </c>
      <c r="H13" s="4">
        <f t="shared" ref="H13:H17" si="10">ROUND(AVERAGE(E13:G13),2)</f>
        <v>15.97</v>
      </c>
      <c r="I13" s="5">
        <f t="shared" ref="I13:I17" si="11">STDEVA(E13:G13)</f>
        <v>0.35118845842818397</v>
      </c>
      <c r="J13" s="5">
        <f t="shared" ref="J13:J17" si="12">I13/H13*100</f>
        <v>2.1990510859623291</v>
      </c>
      <c r="K13" s="6">
        <f t="shared" si="3"/>
        <v>287.46000000000004</v>
      </c>
    </row>
    <row r="14" spans="1:12" s="2" customFormat="1" ht="33" customHeight="1">
      <c r="A14" s="18">
        <v>6</v>
      </c>
      <c r="B14" s="31" t="s">
        <v>24</v>
      </c>
      <c r="C14" s="32">
        <v>15</v>
      </c>
      <c r="D14" s="30" t="s">
        <v>73</v>
      </c>
      <c r="E14" s="33">
        <v>11.2</v>
      </c>
      <c r="F14" s="34">
        <v>11.5</v>
      </c>
      <c r="G14" s="35">
        <v>11.7</v>
      </c>
      <c r="H14" s="4">
        <f t="shared" si="10"/>
        <v>11.47</v>
      </c>
      <c r="I14" s="5">
        <f t="shared" si="11"/>
        <v>0.25166114784235682</v>
      </c>
      <c r="J14" s="5">
        <f t="shared" si="12"/>
        <v>2.1940814981896843</v>
      </c>
      <c r="K14" s="6">
        <f t="shared" si="3"/>
        <v>172.05</v>
      </c>
    </row>
    <row r="15" spans="1:12" s="2" customFormat="1" ht="33" customHeight="1">
      <c r="A15" s="18">
        <v>7</v>
      </c>
      <c r="B15" s="31" t="s">
        <v>25</v>
      </c>
      <c r="C15" s="32">
        <v>5</v>
      </c>
      <c r="D15" s="30" t="s">
        <v>74</v>
      </c>
      <c r="E15" s="33">
        <v>21.8</v>
      </c>
      <c r="F15" s="34">
        <v>22.4</v>
      </c>
      <c r="G15" s="35">
        <v>22.8</v>
      </c>
      <c r="H15" s="4">
        <f t="shared" si="10"/>
        <v>22.33</v>
      </c>
      <c r="I15" s="5">
        <f t="shared" si="11"/>
        <v>0.50332229568482656</v>
      </c>
      <c r="J15" s="5">
        <f t="shared" si="12"/>
        <v>2.2540183416248394</v>
      </c>
      <c r="K15" s="6">
        <f t="shared" si="3"/>
        <v>111.64999999999999</v>
      </c>
    </row>
    <row r="16" spans="1:12" s="2" customFormat="1" ht="31.5" customHeight="1">
      <c r="A16" s="18">
        <v>8</v>
      </c>
      <c r="B16" s="31" t="s">
        <v>26</v>
      </c>
      <c r="C16" s="32">
        <v>150</v>
      </c>
      <c r="D16" s="30" t="s">
        <v>74</v>
      </c>
      <c r="E16" s="33">
        <v>10.199999999999999</v>
      </c>
      <c r="F16" s="34">
        <v>10.5</v>
      </c>
      <c r="G16" s="35">
        <v>10.7</v>
      </c>
      <c r="H16" s="4">
        <f t="shared" si="10"/>
        <v>10.47</v>
      </c>
      <c r="I16" s="5">
        <f t="shared" si="11"/>
        <v>0.25166114784235682</v>
      </c>
      <c r="J16" s="5">
        <f t="shared" si="12"/>
        <v>2.4036403805382696</v>
      </c>
      <c r="K16" s="6">
        <f t="shared" si="3"/>
        <v>1570.5</v>
      </c>
    </row>
    <row r="17" spans="1:11" s="2" customFormat="1" ht="33" customHeight="1">
      <c r="A17" s="18">
        <v>9</v>
      </c>
      <c r="B17" s="31" t="s">
        <v>27</v>
      </c>
      <c r="C17" s="32">
        <v>5</v>
      </c>
      <c r="D17" s="30" t="s">
        <v>74</v>
      </c>
      <c r="E17" s="33">
        <v>105.6</v>
      </c>
      <c r="F17" s="34">
        <v>108.3</v>
      </c>
      <c r="G17" s="35">
        <v>110.8</v>
      </c>
      <c r="H17" s="4">
        <f t="shared" si="10"/>
        <v>108.23</v>
      </c>
      <c r="I17" s="5">
        <f t="shared" si="11"/>
        <v>2.6006409466384266</v>
      </c>
      <c r="J17" s="5">
        <f t="shared" si="12"/>
        <v>2.402883624354085</v>
      </c>
      <c r="K17" s="6">
        <f t="shared" si="3"/>
        <v>541.15</v>
      </c>
    </row>
    <row r="18" spans="1:11" s="2" customFormat="1" ht="33" customHeight="1">
      <c r="A18" s="18">
        <v>10</v>
      </c>
      <c r="B18" s="31" t="s">
        <v>28</v>
      </c>
      <c r="C18" s="32">
        <v>8</v>
      </c>
      <c r="D18" s="30" t="s">
        <v>74</v>
      </c>
      <c r="E18" s="33">
        <v>47.3</v>
      </c>
      <c r="F18" s="34">
        <v>48.5</v>
      </c>
      <c r="G18" s="35">
        <v>49.6</v>
      </c>
      <c r="H18" s="4">
        <f t="shared" ref="H18:H27" si="13">ROUND(AVERAGE(E18:G18),2)</f>
        <v>48.47</v>
      </c>
      <c r="I18" s="5">
        <f t="shared" ref="I18:I27" si="14">STDEVA(E18:G18)</f>
        <v>1.1503622617822664</v>
      </c>
      <c r="J18" s="5">
        <f t="shared" ref="J18:J27" si="15">I18/H18*100</f>
        <v>2.3733490030581108</v>
      </c>
      <c r="K18" s="6">
        <f t="shared" si="3"/>
        <v>387.76</v>
      </c>
    </row>
    <row r="19" spans="1:11" s="2" customFormat="1" ht="33" customHeight="1">
      <c r="A19" s="18">
        <v>11</v>
      </c>
      <c r="B19" s="31" t="s">
        <v>29</v>
      </c>
      <c r="C19" s="32">
        <v>5</v>
      </c>
      <c r="D19" s="30" t="s">
        <v>73</v>
      </c>
      <c r="E19" s="33">
        <v>104.1</v>
      </c>
      <c r="F19" s="34">
        <v>106.8</v>
      </c>
      <c r="G19" s="35">
        <v>109.3</v>
      </c>
      <c r="H19" s="4">
        <f t="shared" si="13"/>
        <v>106.73</v>
      </c>
      <c r="I19" s="5">
        <f t="shared" si="14"/>
        <v>2.600640946639126</v>
      </c>
      <c r="J19" s="5">
        <f t="shared" si="15"/>
        <v>2.4366541240880033</v>
      </c>
      <c r="K19" s="6">
        <f t="shared" si="3"/>
        <v>533.65</v>
      </c>
    </row>
    <row r="20" spans="1:11" s="2" customFormat="1" ht="33" customHeight="1">
      <c r="A20" s="18">
        <v>12</v>
      </c>
      <c r="B20" s="31" t="s">
        <v>30</v>
      </c>
      <c r="C20" s="32">
        <v>7</v>
      </c>
      <c r="D20" s="30" t="s">
        <v>73</v>
      </c>
      <c r="E20" s="33">
        <v>1250.5</v>
      </c>
      <c r="F20" s="36">
        <v>1281.8</v>
      </c>
      <c r="G20" s="35">
        <v>1313</v>
      </c>
      <c r="H20" s="4">
        <f t="shared" si="13"/>
        <v>1281.77</v>
      </c>
      <c r="I20" s="5">
        <f t="shared" si="14"/>
        <v>31.250013333325224</v>
      </c>
      <c r="J20" s="5">
        <f t="shared" si="15"/>
        <v>2.4380359450857192</v>
      </c>
      <c r="K20" s="6">
        <f t="shared" si="3"/>
        <v>8972.39</v>
      </c>
    </row>
    <row r="21" spans="1:11" s="2" customFormat="1" ht="31.5" customHeight="1">
      <c r="A21" s="18">
        <v>13</v>
      </c>
      <c r="B21" s="31" t="s">
        <v>31</v>
      </c>
      <c r="C21" s="32">
        <v>300</v>
      </c>
      <c r="D21" s="30" t="s">
        <v>74</v>
      </c>
      <c r="E21" s="33">
        <v>277.5</v>
      </c>
      <c r="F21" s="34">
        <v>284.5</v>
      </c>
      <c r="G21" s="35">
        <v>291.3</v>
      </c>
      <c r="H21" s="4">
        <f t="shared" si="13"/>
        <v>284.43</v>
      </c>
      <c r="I21" s="5">
        <f t="shared" si="14"/>
        <v>6.9002415416676843</v>
      </c>
      <c r="J21" s="5">
        <f t="shared" si="15"/>
        <v>2.425989361764822</v>
      </c>
      <c r="K21" s="6">
        <f t="shared" si="3"/>
        <v>85329</v>
      </c>
    </row>
    <row r="22" spans="1:11" s="2" customFormat="1" ht="33" customHeight="1">
      <c r="A22" s="18">
        <v>14</v>
      </c>
      <c r="B22" s="31" t="s">
        <v>32</v>
      </c>
      <c r="C22" s="32">
        <v>1</v>
      </c>
      <c r="D22" s="30" t="s">
        <v>75</v>
      </c>
      <c r="E22" s="33">
        <v>479.5</v>
      </c>
      <c r="F22" s="34">
        <v>491.5</v>
      </c>
      <c r="G22" s="35">
        <v>503.4</v>
      </c>
      <c r="H22" s="4">
        <f t="shared" si="13"/>
        <v>491.47</v>
      </c>
      <c r="I22" s="5">
        <f t="shared" si="14"/>
        <v>11.950034867448203</v>
      </c>
      <c r="J22" s="5">
        <f t="shared" si="15"/>
        <v>2.4314881615252615</v>
      </c>
      <c r="K22" s="6">
        <f t="shared" si="3"/>
        <v>491.47</v>
      </c>
    </row>
    <row r="23" spans="1:11" s="2" customFormat="1" ht="33" customHeight="1">
      <c r="A23" s="18">
        <v>15</v>
      </c>
      <c r="B23" s="31" t="s">
        <v>33</v>
      </c>
      <c r="C23" s="32">
        <v>75</v>
      </c>
      <c r="D23" s="30" t="s">
        <v>74</v>
      </c>
      <c r="E23" s="33">
        <v>13.6</v>
      </c>
      <c r="F23" s="34">
        <v>14</v>
      </c>
      <c r="G23" s="35">
        <v>14.2</v>
      </c>
      <c r="H23" s="4">
        <f t="shared" si="13"/>
        <v>13.93</v>
      </c>
      <c r="I23" s="5">
        <f t="shared" si="14"/>
        <v>0.30550504633034342</v>
      </c>
      <c r="J23" s="5">
        <f t="shared" si="15"/>
        <v>2.1931446254870308</v>
      </c>
      <c r="K23" s="6">
        <f t="shared" si="3"/>
        <v>1044.75</v>
      </c>
    </row>
    <row r="24" spans="1:11" s="2" customFormat="1" ht="33" customHeight="1">
      <c r="A24" s="18">
        <v>16</v>
      </c>
      <c r="B24" s="31" t="s">
        <v>34</v>
      </c>
      <c r="C24" s="32">
        <v>3</v>
      </c>
      <c r="D24" s="30" t="s">
        <v>74</v>
      </c>
      <c r="E24" s="33">
        <v>154.9</v>
      </c>
      <c r="F24" s="34">
        <v>158.80000000000001</v>
      </c>
      <c r="G24" s="35">
        <v>162.6</v>
      </c>
      <c r="H24" s="4">
        <f t="shared" si="13"/>
        <v>158.77000000000001</v>
      </c>
      <c r="I24" s="5">
        <f t="shared" si="14"/>
        <v>3.8501082235862469</v>
      </c>
      <c r="J24" s="5">
        <f t="shared" si="15"/>
        <v>2.4249595160208139</v>
      </c>
      <c r="K24" s="6">
        <f t="shared" si="3"/>
        <v>476.31000000000006</v>
      </c>
    </row>
    <row r="25" spans="1:11" s="2" customFormat="1" ht="33" customHeight="1">
      <c r="A25" s="18">
        <v>17</v>
      </c>
      <c r="B25" s="31" t="s">
        <v>35</v>
      </c>
      <c r="C25" s="32">
        <v>25</v>
      </c>
      <c r="D25" s="30" t="s">
        <v>74</v>
      </c>
      <c r="E25" s="33">
        <v>51.6</v>
      </c>
      <c r="F25" s="34">
        <v>52.9</v>
      </c>
      <c r="G25" s="35">
        <v>54.1</v>
      </c>
      <c r="H25" s="4">
        <f t="shared" si="13"/>
        <v>52.87</v>
      </c>
      <c r="I25" s="5">
        <f t="shared" si="14"/>
        <v>1.250333288900441</v>
      </c>
      <c r="J25" s="5">
        <f t="shared" si="15"/>
        <v>2.3649201605833956</v>
      </c>
      <c r="K25" s="6">
        <f t="shared" si="3"/>
        <v>1321.75</v>
      </c>
    </row>
    <row r="26" spans="1:11" s="2" customFormat="1" ht="31.5" customHeight="1">
      <c r="A26" s="18">
        <v>18</v>
      </c>
      <c r="B26" s="31" t="s">
        <v>36</v>
      </c>
      <c r="C26" s="32">
        <v>5</v>
      </c>
      <c r="D26" s="30" t="s">
        <v>74</v>
      </c>
      <c r="E26" s="33">
        <v>79.900000000000006</v>
      </c>
      <c r="F26" s="34">
        <v>81.900000000000006</v>
      </c>
      <c r="G26" s="35">
        <v>83.8</v>
      </c>
      <c r="H26" s="4">
        <f t="shared" si="13"/>
        <v>81.87</v>
      </c>
      <c r="I26" s="5">
        <f t="shared" si="14"/>
        <v>1.9502136635079974</v>
      </c>
      <c r="J26" s="5">
        <f t="shared" si="15"/>
        <v>2.3820858232661504</v>
      </c>
      <c r="K26" s="6">
        <f t="shared" si="3"/>
        <v>409.35</v>
      </c>
    </row>
    <row r="27" spans="1:11" s="2" customFormat="1" ht="33" customHeight="1">
      <c r="A27" s="18">
        <v>19</v>
      </c>
      <c r="B27" s="31" t="s">
        <v>37</v>
      </c>
      <c r="C27" s="32">
        <v>15</v>
      </c>
      <c r="D27" s="30" t="s">
        <v>74</v>
      </c>
      <c r="E27" s="33">
        <v>79.900000000000006</v>
      </c>
      <c r="F27" s="34">
        <v>81.900000000000006</v>
      </c>
      <c r="G27" s="35">
        <v>83.8</v>
      </c>
      <c r="H27" s="4">
        <f t="shared" si="13"/>
        <v>81.87</v>
      </c>
      <c r="I27" s="5">
        <f t="shared" si="14"/>
        <v>1.9502136635079974</v>
      </c>
      <c r="J27" s="5">
        <f t="shared" si="15"/>
        <v>2.3820858232661504</v>
      </c>
      <c r="K27" s="6">
        <f t="shared" si="3"/>
        <v>1228.0500000000002</v>
      </c>
    </row>
    <row r="28" spans="1:11" s="2" customFormat="1" ht="33" customHeight="1">
      <c r="A28" s="18">
        <v>20</v>
      </c>
      <c r="B28" s="31" t="s">
        <v>38</v>
      </c>
      <c r="C28" s="32">
        <v>10</v>
      </c>
      <c r="D28" s="30" t="s">
        <v>74</v>
      </c>
      <c r="E28" s="33">
        <v>110.1</v>
      </c>
      <c r="F28" s="38">
        <v>112.45</v>
      </c>
      <c r="G28" s="35">
        <v>115.6</v>
      </c>
      <c r="H28" s="4">
        <f t="shared" ref="H28:H62" si="16">ROUND(AVERAGE(E28:G28),2)</f>
        <v>112.72</v>
      </c>
      <c r="I28" s="5">
        <f t="shared" ref="I28:I62" si="17">STDEVA(E28:G28)</f>
        <v>2.7596799331323343</v>
      </c>
      <c r="J28" s="5">
        <f t="shared" ref="J28:J62" si="18">I28/H28*100</f>
        <v>2.4482611188186074</v>
      </c>
      <c r="K28" s="6">
        <f t="shared" si="3"/>
        <v>1127.2</v>
      </c>
    </row>
    <row r="29" spans="1:11" s="2" customFormat="1" ht="27.75" customHeight="1">
      <c r="A29" s="18">
        <v>21</v>
      </c>
      <c r="B29" s="31" t="s">
        <v>39</v>
      </c>
      <c r="C29" s="32">
        <v>50</v>
      </c>
      <c r="D29" s="30" t="s">
        <v>73</v>
      </c>
      <c r="E29" s="33">
        <v>39.700000000000003</v>
      </c>
      <c r="F29" s="34">
        <v>40.700000000000003</v>
      </c>
      <c r="G29" s="35">
        <v>41.6</v>
      </c>
      <c r="H29" s="4">
        <f t="shared" si="16"/>
        <v>40.67</v>
      </c>
      <c r="I29" s="5">
        <f t="shared" si="17"/>
        <v>0.95043849529238278</v>
      </c>
      <c r="J29" s="5">
        <f t="shared" si="18"/>
        <v>2.3369522874167266</v>
      </c>
      <c r="K29" s="6">
        <f t="shared" si="3"/>
        <v>2033.5</v>
      </c>
    </row>
    <row r="30" spans="1:11" s="2" customFormat="1" ht="44.25" customHeight="1">
      <c r="A30" s="18">
        <v>22</v>
      </c>
      <c r="B30" s="31" t="s">
        <v>40</v>
      </c>
      <c r="C30" s="32">
        <v>100</v>
      </c>
      <c r="D30" s="30" t="s">
        <v>74</v>
      </c>
      <c r="E30" s="33">
        <v>63.4</v>
      </c>
      <c r="F30" s="34">
        <v>65</v>
      </c>
      <c r="G30" s="35">
        <v>66.5</v>
      </c>
      <c r="H30" s="4">
        <f t="shared" si="16"/>
        <v>64.97</v>
      </c>
      <c r="I30" s="5">
        <f t="shared" si="17"/>
        <v>1.5502687938976063</v>
      </c>
      <c r="J30" s="5">
        <f t="shared" si="18"/>
        <v>2.3861302045522645</v>
      </c>
      <c r="K30" s="6">
        <f t="shared" si="3"/>
        <v>6497</v>
      </c>
    </row>
    <row r="31" spans="1:11" s="2" customFormat="1" ht="45" customHeight="1">
      <c r="A31" s="18">
        <v>23</v>
      </c>
      <c r="B31" s="31" t="s">
        <v>41</v>
      </c>
      <c r="C31" s="32">
        <v>17</v>
      </c>
      <c r="D31" s="30" t="s">
        <v>73</v>
      </c>
      <c r="E31" s="33">
        <v>187.6</v>
      </c>
      <c r="F31" s="34">
        <v>192.3</v>
      </c>
      <c r="G31" s="35">
        <v>196.9</v>
      </c>
      <c r="H31" s="4">
        <f t="shared" si="16"/>
        <v>192.27</v>
      </c>
      <c r="I31" s="5">
        <f t="shared" si="17"/>
        <v>4.650089604871785</v>
      </c>
      <c r="J31" s="5">
        <f t="shared" si="18"/>
        <v>2.4185206245757449</v>
      </c>
      <c r="K31" s="6">
        <f t="shared" si="3"/>
        <v>3268.59</v>
      </c>
    </row>
    <row r="32" spans="1:11" s="2" customFormat="1" ht="33" customHeight="1">
      <c r="A32" s="18">
        <v>24</v>
      </c>
      <c r="B32" s="31" t="s">
        <v>42</v>
      </c>
      <c r="C32" s="32">
        <v>100</v>
      </c>
      <c r="D32" s="30" t="s">
        <v>74</v>
      </c>
      <c r="E32" s="33">
        <v>10.3</v>
      </c>
      <c r="F32" s="34">
        <v>10.6</v>
      </c>
      <c r="G32" s="35">
        <v>10.8</v>
      </c>
      <c r="H32" s="4">
        <f t="shared" si="16"/>
        <v>10.57</v>
      </c>
      <c r="I32" s="5">
        <f t="shared" si="17"/>
        <v>0.25166114784241328</v>
      </c>
      <c r="J32" s="5">
        <f t="shared" si="18"/>
        <v>2.3809001688023961</v>
      </c>
      <c r="K32" s="6">
        <f t="shared" si="3"/>
        <v>1057</v>
      </c>
    </row>
    <row r="33" spans="1:11" s="2" customFormat="1" ht="33" customHeight="1">
      <c r="A33" s="18">
        <v>25</v>
      </c>
      <c r="B33" s="31" t="s">
        <v>43</v>
      </c>
      <c r="C33" s="32">
        <v>35</v>
      </c>
      <c r="D33" s="30" t="s">
        <v>74</v>
      </c>
      <c r="E33" s="33">
        <v>58.3</v>
      </c>
      <c r="F33" s="34">
        <v>59.8</v>
      </c>
      <c r="G33" s="35">
        <v>61.2</v>
      </c>
      <c r="H33" s="4">
        <f t="shared" si="16"/>
        <v>59.77</v>
      </c>
      <c r="I33" s="5">
        <f t="shared" si="17"/>
        <v>1.4502873278532249</v>
      </c>
      <c r="J33" s="5">
        <f t="shared" si="18"/>
        <v>2.4264469263062152</v>
      </c>
      <c r="K33" s="6">
        <f t="shared" si="3"/>
        <v>2091.9500000000003</v>
      </c>
    </row>
    <row r="34" spans="1:11" s="2" customFormat="1" ht="33" customHeight="1">
      <c r="A34" s="18">
        <v>26</v>
      </c>
      <c r="B34" s="31" t="s">
        <v>44</v>
      </c>
      <c r="C34" s="32">
        <v>50</v>
      </c>
      <c r="D34" s="30" t="s">
        <v>73</v>
      </c>
      <c r="E34" s="33">
        <v>26.4</v>
      </c>
      <c r="F34" s="34">
        <v>27.1</v>
      </c>
      <c r="G34" s="35">
        <v>27.7</v>
      </c>
      <c r="H34" s="4">
        <f t="shared" si="16"/>
        <v>27.07</v>
      </c>
      <c r="I34" s="5">
        <f t="shared" si="17"/>
        <v>0.65064070986465006</v>
      </c>
      <c r="J34" s="5">
        <f t="shared" si="18"/>
        <v>2.403548983615257</v>
      </c>
      <c r="K34" s="6">
        <f t="shared" si="3"/>
        <v>1353.5</v>
      </c>
    </row>
    <row r="35" spans="1:11" s="2" customFormat="1" ht="33" customHeight="1">
      <c r="A35" s="18">
        <v>27</v>
      </c>
      <c r="B35" s="31" t="s">
        <v>45</v>
      </c>
      <c r="C35" s="32">
        <v>65</v>
      </c>
      <c r="D35" s="30" t="s">
        <v>74</v>
      </c>
      <c r="E35" s="33">
        <v>41</v>
      </c>
      <c r="F35" s="34">
        <v>42.1</v>
      </c>
      <c r="G35" s="35">
        <v>43</v>
      </c>
      <c r="H35" s="4">
        <f t="shared" si="16"/>
        <v>42.03</v>
      </c>
      <c r="I35" s="5">
        <f t="shared" si="17"/>
        <v>1.0016652800878934</v>
      </c>
      <c r="J35" s="5">
        <f t="shared" si="18"/>
        <v>2.3832150370875405</v>
      </c>
      <c r="K35" s="6">
        <f t="shared" si="3"/>
        <v>2731.9500000000003</v>
      </c>
    </row>
    <row r="36" spans="1:11" s="2" customFormat="1" ht="31.5" customHeight="1">
      <c r="A36" s="18">
        <v>28</v>
      </c>
      <c r="B36" s="31" t="s">
        <v>46</v>
      </c>
      <c r="C36" s="32">
        <v>65</v>
      </c>
      <c r="D36" s="30" t="s">
        <v>74</v>
      </c>
      <c r="E36" s="33">
        <v>68</v>
      </c>
      <c r="F36" s="34">
        <v>69.7</v>
      </c>
      <c r="G36" s="35">
        <v>71.400000000000006</v>
      </c>
      <c r="H36" s="4">
        <f t="shared" si="16"/>
        <v>69.7</v>
      </c>
      <c r="I36" s="5">
        <f t="shared" si="17"/>
        <v>1.7000000000003639</v>
      </c>
      <c r="J36" s="5">
        <f t="shared" si="18"/>
        <v>2.4390243902444242</v>
      </c>
      <c r="K36" s="6">
        <f t="shared" si="3"/>
        <v>4530.5</v>
      </c>
    </row>
    <row r="37" spans="1:11" s="2" customFormat="1" ht="33" customHeight="1">
      <c r="A37" s="18">
        <v>29</v>
      </c>
      <c r="B37" s="31" t="s">
        <v>47</v>
      </c>
      <c r="C37" s="32">
        <v>1</v>
      </c>
      <c r="D37" s="30" t="s">
        <v>73</v>
      </c>
      <c r="E37" s="33">
        <v>48.8</v>
      </c>
      <c r="F37" s="34">
        <v>50.1</v>
      </c>
      <c r="G37" s="35">
        <v>51.2</v>
      </c>
      <c r="H37" s="4">
        <f t="shared" si="16"/>
        <v>50.03</v>
      </c>
      <c r="I37" s="5">
        <f t="shared" si="17"/>
        <v>1.2013880860624109</v>
      </c>
      <c r="J37" s="5">
        <f t="shared" si="18"/>
        <v>2.4013353709022804</v>
      </c>
      <c r="K37" s="6">
        <f t="shared" si="3"/>
        <v>50.03</v>
      </c>
    </row>
    <row r="38" spans="1:11" s="2" customFormat="1" ht="33" customHeight="1">
      <c r="A38" s="18">
        <v>30</v>
      </c>
      <c r="B38" s="31" t="s">
        <v>48</v>
      </c>
      <c r="C38" s="32">
        <v>1</v>
      </c>
      <c r="D38" s="30" t="s">
        <v>73</v>
      </c>
      <c r="E38" s="33">
        <v>39</v>
      </c>
      <c r="F38" s="34">
        <v>40</v>
      </c>
      <c r="G38" s="35">
        <v>40.9</v>
      </c>
      <c r="H38" s="4">
        <f t="shared" si="16"/>
        <v>39.97</v>
      </c>
      <c r="I38" s="5">
        <f t="shared" si="17"/>
        <v>0.95043849529190427</v>
      </c>
      <c r="J38" s="5">
        <f t="shared" si="18"/>
        <v>2.3778796479657349</v>
      </c>
      <c r="K38" s="6">
        <f t="shared" si="3"/>
        <v>39.97</v>
      </c>
    </row>
    <row r="39" spans="1:11" s="2" customFormat="1" ht="33" customHeight="1">
      <c r="A39" s="18">
        <v>31</v>
      </c>
      <c r="B39" s="31" t="s">
        <v>49</v>
      </c>
      <c r="C39" s="32">
        <v>8</v>
      </c>
      <c r="D39" s="30" t="s">
        <v>74</v>
      </c>
      <c r="E39" s="33">
        <v>22</v>
      </c>
      <c r="F39" s="34">
        <v>22.6</v>
      </c>
      <c r="G39" s="35">
        <v>23.1</v>
      </c>
      <c r="H39" s="4">
        <f t="shared" si="16"/>
        <v>22.57</v>
      </c>
      <c r="I39" s="5">
        <f t="shared" si="17"/>
        <v>0.55075705472856618</v>
      </c>
      <c r="J39" s="5">
        <f t="shared" si="18"/>
        <v>2.440217344831928</v>
      </c>
      <c r="K39" s="6">
        <f t="shared" si="3"/>
        <v>180.56</v>
      </c>
    </row>
    <row r="40" spans="1:11" s="2" customFormat="1" ht="33" customHeight="1">
      <c r="A40" s="18">
        <v>32</v>
      </c>
      <c r="B40" s="31" t="s">
        <v>50</v>
      </c>
      <c r="C40" s="32">
        <v>3</v>
      </c>
      <c r="D40" s="30" t="s">
        <v>74</v>
      </c>
      <c r="E40" s="33">
        <v>141.5</v>
      </c>
      <c r="F40" s="34">
        <v>145.1</v>
      </c>
      <c r="G40" s="35">
        <v>148.5</v>
      </c>
      <c r="H40" s="4">
        <f t="shared" si="16"/>
        <v>145.03</v>
      </c>
      <c r="I40" s="5">
        <f t="shared" si="17"/>
        <v>3.5004761580862644</v>
      </c>
      <c r="J40" s="5">
        <f t="shared" si="18"/>
        <v>2.4136221182419253</v>
      </c>
      <c r="K40" s="6">
        <f t="shared" si="3"/>
        <v>435.09000000000003</v>
      </c>
    </row>
    <row r="41" spans="1:11" s="2" customFormat="1" ht="33" customHeight="1">
      <c r="A41" s="18">
        <v>33</v>
      </c>
      <c r="B41" s="31" t="s">
        <v>51</v>
      </c>
      <c r="C41" s="32">
        <v>5</v>
      </c>
      <c r="D41" s="30" t="s">
        <v>74</v>
      </c>
      <c r="E41" s="33">
        <v>9.3000000000000007</v>
      </c>
      <c r="F41" s="34">
        <v>9.6</v>
      </c>
      <c r="G41" s="35">
        <v>9.6999999999999993</v>
      </c>
      <c r="H41" s="4">
        <f t="shared" si="16"/>
        <v>9.5299999999999994</v>
      </c>
      <c r="I41" s="5">
        <f t="shared" si="17"/>
        <v>0.20816659994665515</v>
      </c>
      <c r="J41" s="5">
        <f t="shared" si="18"/>
        <v>2.1843294852744508</v>
      </c>
      <c r="K41" s="6">
        <f t="shared" si="3"/>
        <v>47.65</v>
      </c>
    </row>
    <row r="42" spans="1:11" s="2" customFormat="1" ht="33" customHeight="1">
      <c r="A42" s="18">
        <v>34</v>
      </c>
      <c r="B42" s="31" t="s">
        <v>52</v>
      </c>
      <c r="C42" s="32">
        <v>1</v>
      </c>
      <c r="D42" s="30" t="s">
        <v>73</v>
      </c>
      <c r="E42" s="33">
        <v>200.8</v>
      </c>
      <c r="F42" s="34">
        <v>205.9</v>
      </c>
      <c r="G42" s="35">
        <v>210.8</v>
      </c>
      <c r="H42" s="4">
        <f t="shared" si="16"/>
        <v>205.83</v>
      </c>
      <c r="I42" s="5">
        <f t="shared" si="17"/>
        <v>5.0003333222244857</v>
      </c>
      <c r="J42" s="5">
        <f t="shared" si="18"/>
        <v>2.429351077211527</v>
      </c>
      <c r="K42" s="6">
        <f t="shared" si="3"/>
        <v>205.83</v>
      </c>
    </row>
    <row r="43" spans="1:11" s="2" customFormat="1" ht="31.5" customHeight="1">
      <c r="A43" s="18">
        <v>35</v>
      </c>
      <c r="B43" s="31" t="s">
        <v>53</v>
      </c>
      <c r="C43" s="32">
        <v>5</v>
      </c>
      <c r="D43" s="30" t="s">
        <v>73</v>
      </c>
      <c r="E43" s="33">
        <v>151.4</v>
      </c>
      <c r="F43" s="34">
        <v>155.19999999999999</v>
      </c>
      <c r="G43" s="35">
        <v>158.9</v>
      </c>
      <c r="H43" s="4">
        <f t="shared" si="16"/>
        <v>155.16999999999999</v>
      </c>
      <c r="I43" s="5">
        <f t="shared" si="17"/>
        <v>3.7501111094658195</v>
      </c>
      <c r="J43" s="5">
        <f t="shared" si="18"/>
        <v>2.4167758648358699</v>
      </c>
      <c r="K43" s="6">
        <f t="shared" si="3"/>
        <v>775.84999999999991</v>
      </c>
    </row>
    <row r="44" spans="1:11" s="2" customFormat="1" ht="33" customHeight="1">
      <c r="A44" s="18">
        <v>36</v>
      </c>
      <c r="B44" s="31" t="s">
        <v>54</v>
      </c>
      <c r="C44" s="32">
        <v>1</v>
      </c>
      <c r="D44" s="30" t="s">
        <v>74</v>
      </c>
      <c r="E44" s="33">
        <v>169.6</v>
      </c>
      <c r="F44" s="34">
        <v>173.9</v>
      </c>
      <c r="G44" s="35">
        <v>178</v>
      </c>
      <c r="H44" s="4">
        <f t="shared" si="16"/>
        <v>173.83</v>
      </c>
      <c r="I44" s="5">
        <f t="shared" si="17"/>
        <v>4.2003968066521322</v>
      </c>
      <c r="J44" s="5">
        <f t="shared" si="18"/>
        <v>2.4163819862233975</v>
      </c>
      <c r="K44" s="6">
        <f t="shared" si="3"/>
        <v>173.83</v>
      </c>
    </row>
    <row r="45" spans="1:11" s="2" customFormat="1" ht="33" customHeight="1">
      <c r="A45" s="18">
        <v>37</v>
      </c>
      <c r="B45" s="31" t="s">
        <v>55</v>
      </c>
      <c r="C45" s="32">
        <v>1</v>
      </c>
      <c r="D45" s="30" t="s">
        <v>74</v>
      </c>
      <c r="E45" s="33">
        <v>212.3</v>
      </c>
      <c r="F45" s="34">
        <v>217.7</v>
      </c>
      <c r="G45" s="35">
        <v>222.9</v>
      </c>
      <c r="H45" s="4">
        <f t="shared" si="16"/>
        <v>217.63</v>
      </c>
      <c r="I45" s="5">
        <f t="shared" si="17"/>
        <v>5.3003144560806765</v>
      </c>
      <c r="J45" s="5">
        <f t="shared" si="18"/>
        <v>2.4354705031846144</v>
      </c>
      <c r="K45" s="6">
        <f t="shared" si="3"/>
        <v>217.63</v>
      </c>
    </row>
    <row r="46" spans="1:11" s="2" customFormat="1" ht="33" customHeight="1">
      <c r="A46" s="18">
        <v>38</v>
      </c>
      <c r="B46" s="31" t="s">
        <v>56</v>
      </c>
      <c r="C46" s="32">
        <v>3</v>
      </c>
      <c r="D46" s="30" t="s">
        <v>74</v>
      </c>
      <c r="E46" s="33">
        <v>24.4</v>
      </c>
      <c r="F46" s="34">
        <v>25.1</v>
      </c>
      <c r="G46" s="35">
        <v>25.6</v>
      </c>
      <c r="H46" s="4">
        <f t="shared" si="16"/>
        <v>25.03</v>
      </c>
      <c r="I46" s="5">
        <f t="shared" si="17"/>
        <v>0.60277137733427388</v>
      </c>
      <c r="J46" s="5">
        <f t="shared" si="18"/>
        <v>2.4081956745276623</v>
      </c>
      <c r="K46" s="6">
        <f t="shared" si="3"/>
        <v>75.09</v>
      </c>
    </row>
    <row r="47" spans="1:11" s="2" customFormat="1" ht="33" customHeight="1">
      <c r="A47" s="18">
        <v>39</v>
      </c>
      <c r="B47" s="31" t="s">
        <v>57</v>
      </c>
      <c r="C47" s="32">
        <v>5</v>
      </c>
      <c r="D47" s="30" t="s">
        <v>73</v>
      </c>
      <c r="E47" s="33">
        <v>53.4</v>
      </c>
      <c r="F47" s="34">
        <v>54.8</v>
      </c>
      <c r="G47" s="35">
        <v>56</v>
      </c>
      <c r="H47" s="4">
        <f t="shared" si="16"/>
        <v>54.73</v>
      </c>
      <c r="I47" s="5">
        <f t="shared" si="17"/>
        <v>1.3012814197296496</v>
      </c>
      <c r="J47" s="5">
        <f t="shared" si="18"/>
        <v>2.3776382600578287</v>
      </c>
      <c r="K47" s="6">
        <f t="shared" si="3"/>
        <v>273.64999999999998</v>
      </c>
    </row>
    <row r="48" spans="1:11" s="2" customFormat="1" ht="33" customHeight="1">
      <c r="A48" s="18">
        <v>40</v>
      </c>
      <c r="B48" s="31" t="s">
        <v>58</v>
      </c>
      <c r="C48" s="32">
        <v>5</v>
      </c>
      <c r="D48" s="30" t="s">
        <v>73</v>
      </c>
      <c r="E48" s="33">
        <v>117.9</v>
      </c>
      <c r="F48" s="34">
        <v>120.9</v>
      </c>
      <c r="G48" s="35">
        <v>123.7</v>
      </c>
      <c r="H48" s="4">
        <f t="shared" si="16"/>
        <v>120.83</v>
      </c>
      <c r="I48" s="5">
        <f t="shared" si="17"/>
        <v>2.9005746557077043</v>
      </c>
      <c r="J48" s="5">
        <f t="shared" si="18"/>
        <v>2.4005417989801408</v>
      </c>
      <c r="K48" s="6">
        <f t="shared" si="3"/>
        <v>604.15</v>
      </c>
    </row>
    <row r="49" spans="1:12" s="3" customFormat="1" ht="16.149999999999999" customHeight="1">
      <c r="A49" s="18">
        <v>41</v>
      </c>
      <c r="B49" s="31" t="s">
        <v>59</v>
      </c>
      <c r="C49" s="32">
        <v>10</v>
      </c>
      <c r="D49" s="30" t="s">
        <v>74</v>
      </c>
      <c r="E49" s="33">
        <v>69.7</v>
      </c>
      <c r="F49" s="34">
        <v>71.5</v>
      </c>
      <c r="G49" s="35">
        <v>73.099999999999994</v>
      </c>
      <c r="H49" s="4">
        <f t="shared" si="16"/>
        <v>71.430000000000007</v>
      </c>
      <c r="I49" s="5">
        <f t="shared" si="17"/>
        <v>1.7009801096233723</v>
      </c>
      <c r="J49" s="5">
        <f t="shared" si="18"/>
        <v>2.3813245269821817</v>
      </c>
      <c r="K49" s="6">
        <f t="shared" si="3"/>
        <v>714.30000000000007</v>
      </c>
      <c r="L49" s="12"/>
    </row>
    <row r="50" spans="1:12" ht="30">
      <c r="A50" s="18">
        <v>42</v>
      </c>
      <c r="B50" s="31" t="s">
        <v>60</v>
      </c>
      <c r="C50" s="32">
        <v>1</v>
      </c>
      <c r="D50" s="30" t="s">
        <v>74</v>
      </c>
      <c r="E50" s="33">
        <v>323.3</v>
      </c>
      <c r="F50" s="34">
        <v>331.4</v>
      </c>
      <c r="G50" s="35">
        <v>339.4</v>
      </c>
      <c r="H50" s="4">
        <f t="shared" si="16"/>
        <v>331.37</v>
      </c>
      <c r="I50" s="5">
        <f t="shared" si="17"/>
        <v>8.0500517596668342</v>
      </c>
      <c r="J50" s="5">
        <f t="shared" si="18"/>
        <v>2.4293242477191157</v>
      </c>
      <c r="K50" s="6">
        <f t="shared" si="3"/>
        <v>331.37</v>
      </c>
      <c r="L50" s="11"/>
    </row>
    <row r="51" spans="1:12" ht="30">
      <c r="A51" s="18">
        <v>43</v>
      </c>
      <c r="B51" s="31" t="s">
        <v>61</v>
      </c>
      <c r="C51" s="32">
        <v>1</v>
      </c>
      <c r="D51" s="30" t="s">
        <v>74</v>
      </c>
      <c r="E51" s="33">
        <v>235.5</v>
      </c>
      <c r="F51" s="34">
        <v>241.4</v>
      </c>
      <c r="G51" s="35">
        <v>247.2</v>
      </c>
      <c r="H51" s="4">
        <f t="shared" si="16"/>
        <v>241.37</v>
      </c>
      <c r="I51" s="5">
        <f t="shared" si="17"/>
        <v>5.8500712246396631</v>
      </c>
      <c r="J51" s="5">
        <f t="shared" si="18"/>
        <v>2.4236944212783955</v>
      </c>
      <c r="K51" s="6">
        <f t="shared" si="3"/>
        <v>241.37</v>
      </c>
    </row>
    <row r="52" spans="1:12" ht="15.75">
      <c r="A52" s="18">
        <v>44</v>
      </c>
      <c r="B52" s="31" t="s">
        <v>62</v>
      </c>
      <c r="C52" s="32">
        <v>1</v>
      </c>
      <c r="D52" s="30" t="s">
        <v>74</v>
      </c>
      <c r="E52" s="33">
        <v>241.6</v>
      </c>
      <c r="F52" s="34">
        <v>247.7</v>
      </c>
      <c r="G52" s="35">
        <v>253.6</v>
      </c>
      <c r="H52" s="4">
        <f t="shared" si="16"/>
        <v>247.63</v>
      </c>
      <c r="I52" s="5">
        <f t="shared" si="17"/>
        <v>6.0002777713486974</v>
      </c>
      <c r="J52" s="5">
        <f t="shared" si="18"/>
        <v>2.4230819251902829</v>
      </c>
      <c r="K52" s="6">
        <f t="shared" si="3"/>
        <v>247.63</v>
      </c>
    </row>
    <row r="53" spans="1:12" ht="30">
      <c r="A53" s="18">
        <v>45</v>
      </c>
      <c r="B53" s="31" t="s">
        <v>63</v>
      </c>
      <c r="C53" s="32">
        <v>3</v>
      </c>
      <c r="D53" s="30" t="s">
        <v>76</v>
      </c>
      <c r="E53" s="33">
        <v>1152.9000000000001</v>
      </c>
      <c r="F53" s="36">
        <v>1181.8</v>
      </c>
      <c r="G53" s="35">
        <v>1210.5</v>
      </c>
      <c r="H53" s="4">
        <f t="shared" si="16"/>
        <v>1181.73</v>
      </c>
      <c r="I53" s="5">
        <f t="shared" si="17"/>
        <v>28.800057870316703</v>
      </c>
      <c r="J53" s="5">
        <f t="shared" si="18"/>
        <v>2.4371098195287164</v>
      </c>
      <c r="K53" s="6">
        <f t="shared" si="3"/>
        <v>3545.19</v>
      </c>
    </row>
    <row r="54" spans="1:12" ht="30">
      <c r="A54" s="18">
        <v>46</v>
      </c>
      <c r="B54" s="31" t="s">
        <v>64</v>
      </c>
      <c r="C54" s="32">
        <v>1</v>
      </c>
      <c r="D54" s="30" t="s">
        <v>74</v>
      </c>
      <c r="E54" s="33">
        <v>144</v>
      </c>
      <c r="F54" s="34">
        <v>147.6</v>
      </c>
      <c r="G54" s="35">
        <v>151.19999999999999</v>
      </c>
      <c r="H54" s="4">
        <f t="shared" si="16"/>
        <v>147.6</v>
      </c>
      <c r="I54" s="5">
        <f t="shared" si="17"/>
        <v>3.5999999999993735</v>
      </c>
      <c r="J54" s="5">
        <f t="shared" si="18"/>
        <v>2.4390243902434783</v>
      </c>
      <c r="K54" s="6">
        <f t="shared" si="3"/>
        <v>147.6</v>
      </c>
    </row>
    <row r="55" spans="1:12" ht="30">
      <c r="A55" s="18">
        <v>47</v>
      </c>
      <c r="B55" s="31" t="s">
        <v>65</v>
      </c>
      <c r="C55" s="32">
        <v>1</v>
      </c>
      <c r="D55" s="30" t="s">
        <v>74</v>
      </c>
      <c r="E55" s="33">
        <v>73.2</v>
      </c>
      <c r="F55" s="34">
        <v>75.099999999999994</v>
      </c>
      <c r="G55" s="35">
        <v>76.8</v>
      </c>
      <c r="H55" s="4">
        <f t="shared" si="16"/>
        <v>75.03</v>
      </c>
      <c r="I55" s="5">
        <f t="shared" si="17"/>
        <v>1.8009256878977977</v>
      </c>
      <c r="J55" s="5">
        <f t="shared" si="18"/>
        <v>2.4002741408740471</v>
      </c>
      <c r="K55" s="6">
        <f t="shared" si="3"/>
        <v>75.03</v>
      </c>
    </row>
    <row r="56" spans="1:12" ht="15.75">
      <c r="A56" s="18">
        <v>48</v>
      </c>
      <c r="B56" s="31" t="s">
        <v>66</v>
      </c>
      <c r="C56" s="32">
        <v>1</v>
      </c>
      <c r="D56" s="30" t="s">
        <v>74</v>
      </c>
      <c r="E56" s="33">
        <v>25.4</v>
      </c>
      <c r="F56" s="34">
        <v>26.1</v>
      </c>
      <c r="G56" s="35">
        <v>26.6</v>
      </c>
      <c r="H56" s="4">
        <f t="shared" si="16"/>
        <v>26.03</v>
      </c>
      <c r="I56" s="5">
        <f t="shared" si="17"/>
        <v>0.60277137733427388</v>
      </c>
      <c r="J56" s="5">
        <f t="shared" si="18"/>
        <v>2.3156795133856085</v>
      </c>
      <c r="K56" s="6">
        <f t="shared" si="3"/>
        <v>26.03</v>
      </c>
    </row>
    <row r="57" spans="1:12" ht="15.75">
      <c r="A57" s="18">
        <v>49</v>
      </c>
      <c r="B57" s="31" t="s">
        <v>67</v>
      </c>
      <c r="C57" s="32">
        <v>1</v>
      </c>
      <c r="D57" s="30" t="s">
        <v>74</v>
      </c>
      <c r="E57" s="33">
        <v>152.5</v>
      </c>
      <c r="F57" s="34">
        <v>156.4</v>
      </c>
      <c r="G57" s="35">
        <v>160.1</v>
      </c>
      <c r="H57" s="4">
        <f t="shared" si="16"/>
        <v>156.33000000000001</v>
      </c>
      <c r="I57" s="5">
        <f t="shared" si="17"/>
        <v>3.800438571183113</v>
      </c>
      <c r="J57" s="5">
        <f t="shared" si="18"/>
        <v>2.4310359951276865</v>
      </c>
      <c r="K57" s="6">
        <f t="shared" si="3"/>
        <v>156.33000000000001</v>
      </c>
    </row>
    <row r="58" spans="1:12" ht="45">
      <c r="A58" s="18">
        <v>50</v>
      </c>
      <c r="B58" s="31" t="s">
        <v>68</v>
      </c>
      <c r="C58" s="32">
        <v>1</v>
      </c>
      <c r="D58" s="30" t="s">
        <v>74</v>
      </c>
      <c r="E58" s="33">
        <v>136.6</v>
      </c>
      <c r="F58" s="34">
        <v>140.1</v>
      </c>
      <c r="G58" s="35">
        <v>143.4</v>
      </c>
      <c r="H58" s="4">
        <f t="shared" si="16"/>
        <v>140.03</v>
      </c>
      <c r="I58" s="5">
        <f t="shared" si="17"/>
        <v>3.4004901607456604</v>
      </c>
      <c r="J58" s="5">
        <f t="shared" si="18"/>
        <v>2.4284011717101053</v>
      </c>
      <c r="K58" s="6">
        <f t="shared" si="3"/>
        <v>140.03</v>
      </c>
    </row>
    <row r="59" spans="1:12" ht="15.75">
      <c r="A59" s="18">
        <v>51</v>
      </c>
      <c r="B59" s="31" t="s">
        <v>69</v>
      </c>
      <c r="C59" s="32">
        <v>1</v>
      </c>
      <c r="D59" s="30" t="s">
        <v>74</v>
      </c>
      <c r="E59" s="33">
        <v>80.5</v>
      </c>
      <c r="F59" s="34">
        <v>82.6</v>
      </c>
      <c r="G59" s="35">
        <v>84.5</v>
      </c>
      <c r="H59" s="4">
        <f t="shared" si="16"/>
        <v>82.53</v>
      </c>
      <c r="I59" s="5">
        <f t="shared" si="17"/>
        <v>2.0008331597946922</v>
      </c>
      <c r="J59" s="5">
        <f t="shared" si="18"/>
        <v>2.4243707255479126</v>
      </c>
      <c r="K59" s="6">
        <f t="shared" si="3"/>
        <v>82.53</v>
      </c>
    </row>
    <row r="60" spans="1:12" ht="15.75">
      <c r="A60" s="18">
        <v>52</v>
      </c>
      <c r="B60" s="31" t="s">
        <v>70</v>
      </c>
      <c r="C60" s="32">
        <v>10</v>
      </c>
      <c r="D60" s="30" t="s">
        <v>74</v>
      </c>
      <c r="E60" s="33">
        <v>222</v>
      </c>
      <c r="F60" s="34">
        <v>227.6</v>
      </c>
      <c r="G60" s="35">
        <v>233.1</v>
      </c>
      <c r="H60" s="4">
        <f t="shared" si="16"/>
        <v>227.57</v>
      </c>
      <c r="I60" s="5">
        <f t="shared" si="17"/>
        <v>5.550075074566978</v>
      </c>
      <c r="J60" s="5">
        <f t="shared" si="18"/>
        <v>2.4388430261312908</v>
      </c>
      <c r="K60" s="6">
        <f t="shared" si="3"/>
        <v>2275.6999999999998</v>
      </c>
    </row>
    <row r="61" spans="1:12" ht="15.75">
      <c r="A61" s="18">
        <v>53</v>
      </c>
      <c r="B61" s="31" t="s">
        <v>71</v>
      </c>
      <c r="C61" s="32">
        <v>5</v>
      </c>
      <c r="D61" s="30" t="s">
        <v>74</v>
      </c>
      <c r="E61" s="33">
        <v>129.30000000000001</v>
      </c>
      <c r="F61" s="34">
        <v>132.6</v>
      </c>
      <c r="G61" s="35">
        <v>135.69999999999999</v>
      </c>
      <c r="H61" s="4">
        <f t="shared" si="16"/>
        <v>132.53</v>
      </c>
      <c r="I61" s="5">
        <f t="shared" si="17"/>
        <v>3.2005207909550615</v>
      </c>
      <c r="J61" s="5">
        <f t="shared" si="18"/>
        <v>2.4149406103939195</v>
      </c>
      <c r="K61" s="6">
        <f t="shared" si="3"/>
        <v>662.65</v>
      </c>
    </row>
    <row r="62" spans="1:12" ht="30">
      <c r="A62" s="18">
        <v>54</v>
      </c>
      <c r="B62" s="31" t="s">
        <v>72</v>
      </c>
      <c r="C62" s="32">
        <v>1</v>
      </c>
      <c r="D62" s="30" t="s">
        <v>74</v>
      </c>
      <c r="E62" s="33">
        <v>6855.36</v>
      </c>
      <c r="F62" s="36">
        <v>7026.73</v>
      </c>
      <c r="G62" s="35">
        <v>7197.7</v>
      </c>
      <c r="H62" s="4">
        <f t="shared" si="16"/>
        <v>7026.6</v>
      </c>
      <c r="I62" s="5">
        <f t="shared" si="17"/>
        <v>171.1700389475877</v>
      </c>
      <c r="J62" s="5">
        <f t="shared" si="18"/>
        <v>2.4360293591151865</v>
      </c>
      <c r="K62" s="6">
        <f t="shared" si="3"/>
        <v>7026.6</v>
      </c>
    </row>
    <row r="63" spans="1:12" ht="26.25" customHeight="1">
      <c r="A63" s="19" t="s">
        <v>18</v>
      </c>
      <c r="B63" s="20"/>
      <c r="C63" s="20"/>
      <c r="D63" s="20"/>
      <c r="E63" s="20"/>
      <c r="F63" s="20"/>
      <c r="G63" s="20"/>
      <c r="H63" s="20"/>
      <c r="I63" s="20"/>
      <c r="J63" s="21"/>
      <c r="K63" s="37">
        <v>150000</v>
      </c>
    </row>
    <row r="64" spans="1:12">
      <c r="K64" s="11"/>
    </row>
  </sheetData>
  <mergeCells count="11">
    <mergeCell ref="A1:K1"/>
    <mergeCell ref="A7:A8"/>
    <mergeCell ref="B7:B8"/>
    <mergeCell ref="E7:G7"/>
    <mergeCell ref="H7:J7"/>
    <mergeCell ref="A2:K2"/>
    <mergeCell ref="A63:J63"/>
    <mergeCell ref="D7:D8"/>
    <mergeCell ref="C7:C8"/>
    <mergeCell ref="B3:K3"/>
    <mergeCell ref="B4:K4"/>
  </mergeCells>
  <pageMargins left="0.27559055118110237" right="0.23622047244094491" top="0.39370078740157483" bottom="0.35433070866141736" header="0.31496062992125984" footer="0.31496062992125984"/>
  <pageSetup paperSize="9" scale="67" fitToHeight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Company>МБУЗ "Королёвский роддом"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Бух1</cp:lastModifiedBy>
  <cp:lastPrinted>2019-02-04T14:09:14Z</cp:lastPrinted>
  <dcterms:created xsi:type="dcterms:W3CDTF">2014-02-03T08:44:19Z</dcterms:created>
  <dcterms:modified xsi:type="dcterms:W3CDTF">2021-03-23T11:50:22Z</dcterms:modified>
</cp:coreProperties>
</file>