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T26\Desktop\"/>
    </mc:Choice>
  </mc:AlternateContent>
  <bookViews>
    <workbookView xWindow="0" yWindow="0" windowWidth="19440" windowHeight="11925"/>
  </bookViews>
  <sheets>
    <sheet name="Расчет цены" sheetId="1" r:id="rId1"/>
  </sheets>
  <calcPr calcId="162913"/>
</workbook>
</file>

<file path=xl/calcChain.xml><?xml version="1.0" encoding="utf-8"?>
<calcChain xmlns="http://schemas.openxmlformats.org/spreadsheetml/2006/main">
  <c r="N7" i="1" l="1"/>
  <c r="Q7" i="1" s="1"/>
  <c r="K7" i="1"/>
  <c r="L7" i="1" s="1"/>
  <c r="M7" i="1" s="1"/>
  <c r="N6" i="1"/>
  <c r="Q6" i="1" s="1"/>
  <c r="K6" i="1"/>
  <c r="L6" i="1" s="1"/>
  <c r="M6" i="1" s="1"/>
  <c r="N5" i="1"/>
  <c r="Q5" i="1" s="1"/>
  <c r="L5" i="1"/>
  <c r="M5" i="1" s="1"/>
  <c r="K5" i="1"/>
  <c r="N4" i="1"/>
  <c r="O4" i="1" s="1"/>
  <c r="P4" i="1" s="1"/>
  <c r="K4" i="1"/>
  <c r="L4" i="1" s="1"/>
  <c r="M4" i="1" s="1"/>
  <c r="Q4" i="1" l="1"/>
  <c r="K8" i="1" s="1"/>
  <c r="O5" i="1"/>
  <c r="P5" i="1" s="1"/>
  <c r="O7" i="1"/>
  <c r="P7" i="1" s="1"/>
  <c r="O6" i="1"/>
  <c r="P6" i="1" s="1"/>
  <c r="K9" i="1" l="1"/>
  <c r="Q9" i="1" s="1"/>
  <c r="K10" i="1"/>
  <c r="Q10" i="1" s="1"/>
</calcChain>
</file>

<file path=xl/sharedStrings.xml><?xml version="1.0" encoding="utf-8"?>
<sst xmlns="http://schemas.openxmlformats.org/spreadsheetml/2006/main" count="45" uniqueCount="33">
  <si>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</si>
  <si>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</si>
  <si>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</si>
  <si>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</si>
  <si>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</si>
  <si>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</si>
  <si>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</si>
  <si>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</si>
  <si>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</si>
  <si>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</si>
  <si>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</si>
  <si>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</si>
  <si>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</si>
  <si>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</si>
  <si>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</si>
  <si>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</si>
  <si>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</si>
  <si>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</si>
  <si>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</si>
  <si>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Услуги по организации питания для учащихся общеобразовательной организации (завтраки 5-11 класс многодетные)</t>
  </si>
  <si>
    <t>Услуги по организации питания для учащихся общеобразовательной организации (обед 1-11 класс все категории)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</si>
  <si>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</si>
  <si>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</si>
  <si>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</si>
  <si>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</si>
  <si>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</si>
  <si>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</si>
  <si>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</si>
  <si>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Услуги по организации питания для учащихся общеобразовательной организации (завтраки 1 класс все категории)</t>
  </si>
  <si>
    <t>Услуги по организации питания для учащихся общеобразовательной организации (завтраки 2-4 класс)</t>
  </si>
  <si>
    <t xml:space="preserve">Исполнитель №1 от 06.10.2020 </t>
  </si>
  <si>
    <t>Исполнитель №1 от 06.10.2020</t>
  </si>
  <si>
    <t>56.29.19.000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</si>
</sst>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tabSelected="1" workbookViewId="0">
      <selection activeCell="A8" sqref="A8:J8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2.75" customHeight="1" x14ac:dyDescent="0.25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40" t="s">
        <v>6</v>
      </c>
      <c r="G2" s="41"/>
      <c r="H2" s="42"/>
      <c r="I2" s="40" t="s">
        <v>7</v>
      </c>
      <c r="J2" s="42"/>
      <c r="K2" s="43" t="s">
        <v>8</v>
      </c>
      <c r="L2" s="41"/>
      <c r="M2" s="42"/>
      <c r="N2" s="40" t="s">
        <v>9</v>
      </c>
      <c r="O2" s="41"/>
      <c r="P2" s="41"/>
      <c r="Q2" s="42"/>
    </row>
    <row r="3" spans="1:17" ht="142.15" customHeight="1" x14ac:dyDescent="0.25">
      <c r="A3" s="39"/>
      <c r="B3" s="39"/>
      <c r="C3" s="39"/>
      <c r="D3" s="39"/>
      <c r="E3" s="39"/>
      <c r="F3" s="1" t="s">
        <v>30</v>
      </c>
      <c r="G3" s="1" t="s">
        <v>31</v>
      </c>
      <c r="H3" s="1" t="s">
        <v>31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32</v>
      </c>
      <c r="C4" s="5" t="s">
        <v>28</v>
      </c>
      <c r="D4" s="6" t="s">
        <v>18</v>
      </c>
      <c r="E4" s="7">
        <v>12760</v>
      </c>
      <c r="F4" s="8">
        <v>62</v>
      </c>
      <c r="G4" s="8">
        <v>67</v>
      </c>
      <c r="H4" s="9">
        <v>72</v>
      </c>
      <c r="I4" s="10"/>
      <c r="J4" s="10"/>
      <c r="K4" s="9">
        <f t="shared" ref="K4:K7" si="0">AVERAGE(F4:H4)</f>
        <v>67</v>
      </c>
      <c r="L4" s="11">
        <f t="shared" ref="L4:L7" si="1">SQRT(((SUM((POWER(H4-K4,2)),(POWER(G4-K4,2)),(POWER(F4-K4,2)))/(COLUMNS(F4:H4)-1))))</f>
        <v>5</v>
      </c>
      <c r="M4" s="11">
        <f t="shared" ref="M4:M7" si="2">L4/K4*100</f>
        <v>7.4626865671641784</v>
      </c>
      <c r="N4" s="12">
        <f t="shared" ref="N4:N7" si="3">((E4/3)*(SUM(F4:H4)))</f>
        <v>854919.99999999988</v>
      </c>
      <c r="O4" s="12">
        <f t="shared" ref="O4:O7" si="4">N4/E4</f>
        <v>66.999999999999986</v>
      </c>
      <c r="P4" s="12">
        <f t="shared" ref="P4:P7" si="5">ROUNDUP(O4,2)</f>
        <v>67</v>
      </c>
      <c r="Q4" s="12">
        <f t="shared" ref="Q4:Q7" si="6">N4</f>
        <v>854919.99999999988</v>
      </c>
    </row>
    <row r="5" spans="1:17" ht="39" customHeight="1" x14ac:dyDescent="0.25">
      <c r="A5" s="2">
        <v>2</v>
      </c>
      <c r="B5" s="4" t="s">
        <v>32</v>
      </c>
      <c r="C5" s="5" t="s">
        <v>29</v>
      </c>
      <c r="D5" s="6" t="s">
        <v>18</v>
      </c>
      <c r="E5" s="13">
        <v>36990</v>
      </c>
      <c r="F5" s="8">
        <v>62</v>
      </c>
      <c r="G5" s="8">
        <v>67</v>
      </c>
      <c r="H5" s="9">
        <v>72</v>
      </c>
      <c r="I5" s="10"/>
      <c r="J5" s="10"/>
      <c r="K5" s="9">
        <f t="shared" si="0"/>
        <v>67</v>
      </c>
      <c r="L5" s="11">
        <f t="shared" si="1"/>
        <v>5</v>
      </c>
      <c r="M5" s="11">
        <f t="shared" si="2"/>
        <v>7.4626865671641784</v>
      </c>
      <c r="N5" s="12">
        <f t="shared" si="3"/>
        <v>2478330</v>
      </c>
      <c r="O5" s="12">
        <f t="shared" si="4"/>
        <v>67</v>
      </c>
      <c r="P5" s="12">
        <f t="shared" si="5"/>
        <v>67</v>
      </c>
      <c r="Q5" s="12">
        <f t="shared" si="6"/>
        <v>2478330</v>
      </c>
    </row>
    <row r="6" spans="1:17" ht="40.5" customHeight="1" x14ac:dyDescent="0.25">
      <c r="A6" s="2">
        <v>3</v>
      </c>
      <c r="B6" s="4" t="s">
        <v>32</v>
      </c>
      <c r="C6" s="5" t="s">
        <v>19</v>
      </c>
      <c r="D6" s="6" t="s">
        <v>18</v>
      </c>
      <c r="E6" s="13">
        <v>12420</v>
      </c>
      <c r="F6" s="8">
        <v>30</v>
      </c>
      <c r="G6" s="8">
        <v>35</v>
      </c>
      <c r="H6" s="9">
        <v>40</v>
      </c>
      <c r="I6" s="10"/>
      <c r="J6" s="10"/>
      <c r="K6" s="9">
        <f t="shared" si="0"/>
        <v>35</v>
      </c>
      <c r="L6" s="11">
        <f t="shared" si="1"/>
        <v>5</v>
      </c>
      <c r="M6" s="11">
        <f t="shared" si="2"/>
        <v>14.285714285714285</v>
      </c>
      <c r="N6" s="12">
        <f t="shared" si="3"/>
        <v>434700</v>
      </c>
      <c r="O6" s="12">
        <f t="shared" si="4"/>
        <v>35</v>
      </c>
      <c r="P6" s="12">
        <f t="shared" si="5"/>
        <v>35</v>
      </c>
      <c r="Q6" s="12">
        <f t="shared" si="6"/>
        <v>434700</v>
      </c>
    </row>
    <row r="7" spans="1:17" ht="45" customHeight="1" x14ac:dyDescent="0.25">
      <c r="A7" s="2">
        <v>4</v>
      </c>
      <c r="B7" s="4" t="s">
        <v>32</v>
      </c>
      <c r="C7" s="5" t="s">
        <v>20</v>
      </c>
      <c r="D7" s="6" t="s">
        <v>18</v>
      </c>
      <c r="E7" s="13">
        <v>23940</v>
      </c>
      <c r="F7" s="8">
        <v>60</v>
      </c>
      <c r="G7" s="8">
        <v>65</v>
      </c>
      <c r="H7" s="9">
        <v>70</v>
      </c>
      <c r="I7" s="10"/>
      <c r="J7" s="10"/>
      <c r="K7" s="9">
        <f t="shared" si="0"/>
        <v>65</v>
      </c>
      <c r="L7" s="11">
        <f t="shared" si="1"/>
        <v>5</v>
      </c>
      <c r="M7" s="11">
        <f t="shared" si="2"/>
        <v>7.6923076923076925</v>
      </c>
      <c r="N7" s="12">
        <f t="shared" si="3"/>
        <v>1556100</v>
      </c>
      <c r="O7" s="12">
        <f t="shared" si="4"/>
        <v>65</v>
      </c>
      <c r="P7" s="12">
        <f t="shared" si="5"/>
        <v>65</v>
      </c>
      <c r="Q7" s="12">
        <f t="shared" si="6"/>
        <v>1556100</v>
      </c>
    </row>
    <row r="8" spans="1:17" ht="15" customHeight="1" x14ac:dyDescent="0.25">
      <c r="A8" s="37" t="s">
        <v>21</v>
      </c>
      <c r="B8" s="34"/>
      <c r="C8" s="34"/>
      <c r="D8" s="34"/>
      <c r="E8" s="34"/>
      <c r="F8" s="34"/>
      <c r="G8" s="34"/>
      <c r="H8" s="34"/>
      <c r="I8" s="34"/>
      <c r="J8" s="34"/>
      <c r="K8" s="15">
        <f>Q4+Q5+Q6+Q7</f>
        <v>5324050</v>
      </c>
      <c r="L8" s="16" t="s">
        <v>22</v>
      </c>
      <c r="M8" s="16"/>
      <c r="N8" s="16"/>
      <c r="O8" s="16"/>
      <c r="P8" s="16"/>
      <c r="Q8" s="17"/>
    </row>
    <row r="9" spans="1:17" ht="15" customHeight="1" x14ac:dyDescent="0.25">
      <c r="A9" s="35" t="s">
        <v>23</v>
      </c>
      <c r="B9" s="34"/>
      <c r="C9" s="34"/>
      <c r="D9" s="18">
        <v>0</v>
      </c>
      <c r="E9" s="18" t="s">
        <v>24</v>
      </c>
      <c r="F9" s="35" t="s">
        <v>25</v>
      </c>
      <c r="G9" s="34"/>
      <c r="H9" s="34"/>
      <c r="I9" s="14"/>
      <c r="J9" s="14"/>
      <c r="K9" s="16">
        <f>SUM(K8/100)*D9</f>
        <v>0</v>
      </c>
      <c r="L9" s="16" t="s">
        <v>22</v>
      </c>
      <c r="M9" s="36" t="s">
        <v>26</v>
      </c>
      <c r="N9" s="34"/>
      <c r="O9" s="34"/>
      <c r="P9" s="34"/>
      <c r="Q9" s="19">
        <f t="shared" ref="Q9:Q10" si="7">ROUNDUP(K9,2)</f>
        <v>0</v>
      </c>
    </row>
    <row r="10" spans="1:17" ht="15" customHeight="1" x14ac:dyDescent="0.25">
      <c r="A10" s="35" t="s">
        <v>27</v>
      </c>
      <c r="B10" s="34"/>
      <c r="C10" s="34"/>
      <c r="D10" s="18">
        <v>5</v>
      </c>
      <c r="E10" s="20" t="s">
        <v>24</v>
      </c>
      <c r="F10" s="35" t="s">
        <v>25</v>
      </c>
      <c r="G10" s="34"/>
      <c r="H10" s="34"/>
      <c r="I10" s="14"/>
      <c r="J10" s="14"/>
      <c r="K10" s="16">
        <f>SUM(K8/100)*D10</f>
        <v>266202.5</v>
      </c>
      <c r="L10" s="16" t="s">
        <v>22</v>
      </c>
      <c r="M10" s="36" t="s">
        <v>26</v>
      </c>
      <c r="N10" s="34"/>
      <c r="O10" s="34"/>
      <c r="P10" s="34"/>
      <c r="Q10" s="19">
        <f t="shared" si="7"/>
        <v>266202.5</v>
      </c>
    </row>
    <row r="11" spans="1:17" ht="12.75" customHeight="1" x14ac:dyDescent="0.25">
      <c r="A11" s="16"/>
      <c r="B11" s="21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5" customHeight="1" x14ac:dyDescent="0.25">
      <c r="A12" s="25"/>
      <c r="B12" s="26"/>
      <c r="C12" s="27"/>
      <c r="D12" s="25"/>
      <c r="E12" s="23"/>
      <c r="F12" s="25"/>
      <c r="G12" s="28"/>
      <c r="H12" s="33"/>
      <c r="I12" s="34"/>
      <c r="J12" s="29"/>
      <c r="K12" s="29"/>
      <c r="L12" s="29"/>
      <c r="M12" s="29"/>
      <c r="N12" s="29"/>
      <c r="O12" s="29"/>
      <c r="P12" s="29"/>
      <c r="Q12" s="29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32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1:17" ht="12.75" customHeight="1" x14ac:dyDescent="0.25">
      <c r="A99" s="24"/>
      <c r="B99" s="30"/>
      <c r="C99" s="31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ht="12.75" customHeight="1" x14ac:dyDescent="0.25">
      <c r="A100" s="24"/>
      <c r="B100" s="30"/>
      <c r="C100" s="31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</sheetData>
  <mergeCells count="18">
    <mergeCell ref="K2:M2"/>
    <mergeCell ref="N2:Q2"/>
    <mergeCell ref="A1:Q1"/>
    <mergeCell ref="A2:A3"/>
    <mergeCell ref="B2:B3"/>
    <mergeCell ref="E2:E3"/>
    <mergeCell ref="A8:J8"/>
    <mergeCell ref="C2:C3"/>
    <mergeCell ref="D2:D3"/>
    <mergeCell ref="F2:H2"/>
    <mergeCell ref="I2:J2"/>
    <mergeCell ref="H12:I12"/>
    <mergeCell ref="A9:C9"/>
    <mergeCell ref="F9:H9"/>
    <mergeCell ref="M9:P9"/>
    <mergeCell ref="A10:C10"/>
    <mergeCell ref="F10:H10"/>
    <mergeCell ref="M10:P10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Пользователь Windows</cp:lastModifiedBy>
  <cp:lastPrinted>2018-07-06T17:23:49Z</cp:lastPrinted>
  <dcterms:created xsi:type="dcterms:W3CDTF">2016-11-03T07:20:13Z</dcterms:created>
  <dcterms:modified xsi:type="dcterms:W3CDTF">2020-11-02T10:18:42Z</dcterms:modified>
</cp:coreProperties>
</file>