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610" windowHeight="825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НМЦК!$A$1:$N$80</definedName>
  </definedNames>
  <calcPr calcId="114210"/>
</workbook>
</file>

<file path=xl/calcChain.xml><?xml version="1.0" encoding="utf-8"?>
<calcChain xmlns="http://schemas.openxmlformats.org/spreadsheetml/2006/main">
  <c r="K44" i="1"/>
  <c r="N44"/>
  <c r="K45"/>
  <c r="N45"/>
  <c r="K46"/>
  <c r="N46"/>
  <c r="K47"/>
  <c r="N47"/>
  <c r="K48"/>
  <c r="N48"/>
  <c r="K49"/>
  <c r="N49"/>
  <c r="K50"/>
  <c r="N50"/>
  <c r="K51"/>
  <c r="N51"/>
  <c r="K52"/>
  <c r="N52"/>
  <c r="K53"/>
  <c r="N53"/>
  <c r="K54"/>
  <c r="N54"/>
  <c r="K55"/>
  <c r="N55"/>
  <c r="K56"/>
  <c r="N56"/>
  <c r="K57"/>
  <c r="N57"/>
  <c r="K58"/>
  <c r="N58"/>
  <c r="K59"/>
  <c r="N59"/>
  <c r="K60"/>
  <c r="N60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J44"/>
  <c r="J45"/>
  <c r="J46"/>
  <c r="J47"/>
  <c r="J48"/>
  <c r="J49"/>
  <c r="J50"/>
  <c r="J51"/>
  <c r="J52"/>
  <c r="J53"/>
  <c r="J54"/>
  <c r="J55"/>
  <c r="J56"/>
  <c r="J57"/>
  <c r="J58"/>
  <c r="J59"/>
  <c r="J60"/>
  <c r="H44"/>
  <c r="H45"/>
  <c r="H46"/>
  <c r="H47"/>
  <c r="H48"/>
  <c r="H49"/>
  <c r="H50"/>
  <c r="H51"/>
  <c r="H52"/>
  <c r="H53"/>
  <c r="H54"/>
  <c r="H55"/>
  <c r="H56"/>
  <c r="H57"/>
  <c r="H58"/>
  <c r="H59"/>
  <c r="H60"/>
  <c r="F44"/>
  <c r="F45"/>
  <c r="F46"/>
  <c r="F47"/>
  <c r="F48"/>
  <c r="F49"/>
  <c r="F50"/>
  <c r="F51"/>
  <c r="F52"/>
  <c r="F53"/>
  <c r="F54"/>
  <c r="F55"/>
  <c r="F56"/>
  <c r="F57"/>
  <c r="F58"/>
  <c r="F59"/>
  <c r="F60"/>
  <c r="K25"/>
  <c r="L7"/>
  <c r="L8"/>
  <c r="L9"/>
  <c r="K9"/>
  <c r="M9"/>
  <c r="L10"/>
  <c r="L11"/>
  <c r="L12"/>
  <c r="L13"/>
  <c r="L14"/>
  <c r="L15"/>
  <c r="L16"/>
  <c r="L17"/>
  <c r="K17"/>
  <c r="M17"/>
  <c r="L18"/>
  <c r="L19"/>
  <c r="L20"/>
  <c r="L21"/>
  <c r="K21"/>
  <c r="M21"/>
  <c r="L22"/>
  <c r="L23"/>
  <c r="L24"/>
  <c r="L25"/>
  <c r="M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60"/>
  <c r="L61"/>
  <c r="L62"/>
  <c r="L63"/>
  <c r="L64"/>
  <c r="L65"/>
  <c r="L66"/>
  <c r="L67"/>
  <c r="L68"/>
  <c r="L69"/>
  <c r="K69"/>
  <c r="M69"/>
  <c r="L70"/>
  <c r="L71"/>
  <c r="L72"/>
  <c r="L73"/>
  <c r="L74"/>
  <c r="L75"/>
  <c r="K7"/>
  <c r="N7"/>
  <c r="K8"/>
  <c r="N8"/>
  <c r="N9"/>
  <c r="K10"/>
  <c r="N10"/>
  <c r="K11"/>
  <c r="N11"/>
  <c r="K12"/>
  <c r="N12"/>
  <c r="K13"/>
  <c r="N13"/>
  <c r="K14"/>
  <c r="N14"/>
  <c r="K15"/>
  <c r="N15"/>
  <c r="K16"/>
  <c r="N16"/>
  <c r="N17"/>
  <c r="K18"/>
  <c r="N18"/>
  <c r="K19"/>
  <c r="N19"/>
  <c r="K20"/>
  <c r="N20"/>
  <c r="N21"/>
  <c r="K22"/>
  <c r="N22"/>
  <c r="K23"/>
  <c r="N23"/>
  <c r="K24"/>
  <c r="N24"/>
  <c r="N25"/>
  <c r="K26"/>
  <c r="N26"/>
  <c r="K27"/>
  <c r="N27"/>
  <c r="K28"/>
  <c r="N28"/>
  <c r="K29"/>
  <c r="N29"/>
  <c r="K30"/>
  <c r="N30"/>
  <c r="K31"/>
  <c r="N31"/>
  <c r="K32"/>
  <c r="N32"/>
  <c r="K33"/>
  <c r="N33"/>
  <c r="K34"/>
  <c r="N34"/>
  <c r="K35"/>
  <c r="N35"/>
  <c r="K36"/>
  <c r="N36"/>
  <c r="K37"/>
  <c r="N37"/>
  <c r="K38"/>
  <c r="N38"/>
  <c r="K39"/>
  <c r="N39"/>
  <c r="K40"/>
  <c r="N40"/>
  <c r="K41"/>
  <c r="N41"/>
  <c r="K42"/>
  <c r="N42"/>
  <c r="K43"/>
  <c r="N43"/>
  <c r="K61"/>
  <c r="N61"/>
  <c r="K62"/>
  <c r="N62"/>
  <c r="K63"/>
  <c r="N63"/>
  <c r="K64"/>
  <c r="N64"/>
  <c r="K65"/>
  <c r="N65"/>
  <c r="K66"/>
  <c r="N66"/>
  <c r="K67"/>
  <c r="N67"/>
  <c r="K68"/>
  <c r="N68"/>
  <c r="N69"/>
  <c r="K70"/>
  <c r="N70"/>
  <c r="K71"/>
  <c r="N71"/>
  <c r="K72"/>
  <c r="N72"/>
  <c r="K73"/>
  <c r="N73"/>
  <c r="K74"/>
  <c r="N74"/>
  <c r="K75"/>
  <c r="N75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61"/>
  <c r="J62"/>
  <c r="J63"/>
  <c r="J64"/>
  <c r="J65"/>
  <c r="J66"/>
  <c r="J67"/>
  <c r="J68"/>
  <c r="J69"/>
  <c r="J70"/>
  <c r="J71"/>
  <c r="J72"/>
  <c r="J73"/>
  <c r="J74"/>
  <c r="J75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61"/>
  <c r="H62"/>
  <c r="H63"/>
  <c r="H64"/>
  <c r="H65"/>
  <c r="H66"/>
  <c r="H67"/>
  <c r="H68"/>
  <c r="H69"/>
  <c r="H70"/>
  <c r="H71"/>
  <c r="H72"/>
  <c r="H73"/>
  <c r="H74"/>
  <c r="H7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1"/>
  <c r="F62"/>
  <c r="F63"/>
  <c r="F64"/>
  <c r="F65"/>
  <c r="F66"/>
  <c r="F67"/>
  <c r="F68"/>
  <c r="F69"/>
  <c r="F70"/>
  <c r="F71"/>
  <c r="F72"/>
  <c r="F73"/>
  <c r="F74"/>
  <c r="F75"/>
  <c r="M74"/>
  <c r="M70"/>
  <c r="M66"/>
  <c r="M62"/>
  <c r="M42"/>
  <c r="M38"/>
  <c r="M34"/>
  <c r="M30"/>
  <c r="M26"/>
  <c r="M18"/>
  <c r="M14"/>
  <c r="M10"/>
  <c r="M72"/>
  <c r="M68"/>
  <c r="M64"/>
  <c r="M60"/>
  <c r="M40"/>
  <c r="M36"/>
  <c r="M32"/>
  <c r="M28"/>
  <c r="M24"/>
  <c r="M20"/>
  <c r="M16"/>
  <c r="M12"/>
  <c r="M63"/>
  <c r="M31"/>
  <c r="M37"/>
  <c r="M13"/>
  <c r="F6"/>
  <c r="L6"/>
  <c r="K6"/>
  <c r="N6"/>
  <c r="J6"/>
  <c r="H6"/>
  <c r="M8"/>
  <c r="M22"/>
  <c r="F76"/>
  <c r="M15"/>
  <c r="M6"/>
  <c r="H76"/>
  <c r="J76"/>
  <c r="N76"/>
  <c r="M75"/>
  <c r="M71"/>
  <c r="M67"/>
  <c r="M43"/>
  <c r="M39"/>
  <c r="M35"/>
  <c r="M27"/>
  <c r="M23"/>
  <c r="M19"/>
  <c r="M11"/>
  <c r="M7"/>
  <c r="M41"/>
  <c r="M73"/>
  <c r="M29"/>
  <c r="M61"/>
  <c r="M33"/>
  <c r="M65"/>
</calcChain>
</file>

<file path=xl/sharedStrings.xml><?xml version="1.0" encoding="utf-8"?>
<sst xmlns="http://schemas.openxmlformats.org/spreadsheetml/2006/main" count="164" uniqueCount="91">
  <si>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</si>
  <si>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</si>
  <si>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</si>
  <si>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</si>
  <si>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</si>
  <si>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</si>
  <si>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</si>
  <si>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</si>
  <si>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</si>
  <si>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</si>
  <si>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</si>
  <si>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</si>
  <si>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</si>
  <si>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</si>
  <si>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</si>
  <si>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шт.</t>
  </si>
  <si>
    <t>Источник 1
 КП № 24 от 20.01.2023</t>
  </si>
  <si>
    <t>Источник 3
 КП № 16 от 25.01.2023</t>
  </si>
  <si>
    <t>Источник 2
 КП № 19 от 24.01.2023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</si>
  <si>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1 993 844,80 рубля </t>
    </r>
    <r>
      <rPr>
        <sz val="12"/>
        <rFont val="Times New Roman"/>
        <family val="1"/>
        <charset val="204"/>
      </rPr>
      <t>(Один миллион девятьсот девяносто три тысячи восемьсот сорок четыре рубля 80 копеек).</t>
    </r>
  </si>
  <si>
    <t>Катетер Фолея 2-х ходовой № 26 баллон 30мл.</t>
  </si>
  <si>
    <t>Катетер Фолея 2-х ходовой № 28 баллон 30мл</t>
  </si>
  <si>
    <t>Катетер Фолея 2-х ходовой №14 баллон 5-15мл</t>
  </si>
  <si>
    <t>Катетер Фолея 2-х ходовой №16 баллон 30мл</t>
  </si>
  <si>
    <t>Катетер Фолея 2-х ходовой №18 баллон 30мл</t>
  </si>
  <si>
    <t>Катетер Фолея 2-х ходовой №20 баллон 30мл</t>
  </si>
  <si>
    <t>Катетер Фолея 2-х ходовой №22 баллон 30мл</t>
  </si>
  <si>
    <t>Катетер Фолея 2-х ходовой №24 баллон 30мл</t>
  </si>
  <si>
    <t>Катетер Нелатона №12</t>
  </si>
  <si>
    <t>Катетер Нелатона №14</t>
  </si>
  <si>
    <r>
      <t xml:space="preserve">Катетер простатический 3-х ходовой прямой 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50 мл  42 см  СН22 силикон 100%</t>
    </r>
  </si>
  <si>
    <t>Трубка соединительная для хирургического отсоса.6мм дл. 1,8м</t>
  </si>
  <si>
    <t>Катетер простатический 3-х канальный Кувелер 80 мл  СН20</t>
  </si>
  <si>
    <t>Катетер простатический 3-х канальный Кувелер 80 мл СН22</t>
  </si>
  <si>
    <t>Канюля для в/в вливаний G16 с дополнительным портом</t>
  </si>
  <si>
    <t>Канюля для в/в вливаний G18 с дополнительным портом</t>
  </si>
  <si>
    <t>Канюля для в/в вливаний G20 с дополнительным портом</t>
  </si>
  <si>
    <t>Канюля для в/в вливаний G22 с дополнительным портом</t>
  </si>
  <si>
    <t>Канюля для в/в вливаний G24 с дополнительным портом</t>
  </si>
  <si>
    <t>Канюля для в/в вливаний G22 с дополнительным портом пур. клипса</t>
  </si>
  <si>
    <t>Канюля кислородная назальная с удлинительной трубкой 2 м.</t>
  </si>
  <si>
    <t>Канюля для в/в вливаний G18 с дополнительным портом и боковым отверстием</t>
  </si>
  <si>
    <t>Катетер отсасывающий (без вакуум.контроля) Fr18 типа Янкауэр</t>
  </si>
  <si>
    <t>Катетер простатический 3-х ходовой СН 20 тип Дюфо баллон 50-80мл</t>
  </si>
  <si>
    <t>Канюля для в/в вливаний G26 с дополнительным портом</t>
  </si>
  <si>
    <t>Трубка эндотрахеальная №7 с манжетой большого объема</t>
  </si>
  <si>
    <t>Катетер Нелатона №18</t>
  </si>
  <si>
    <t>Трубка Эндотрахеальная с манжетой №8,5</t>
  </si>
  <si>
    <t>Трубка Эндотрахеальная с манжетой №7</t>
  </si>
  <si>
    <t>Трубка Эндотрахеальная с манжетой №7,5</t>
  </si>
  <si>
    <t>Трубка Эндотрахеальная с манжетой №8</t>
  </si>
  <si>
    <t>Троакар катетер торакальный CH10.</t>
  </si>
  <si>
    <t>Трубка Эндотрахеальная без манжетки №4</t>
  </si>
  <si>
    <t>Троакар катетер торакальный CH20</t>
  </si>
  <si>
    <t>Троакар катетер торакальный CH24</t>
  </si>
  <si>
    <t>Трубка эндотрахеальная без манжеты Murphy ID3,5</t>
  </si>
  <si>
    <t>Троакар катетер торакальный CH8.</t>
  </si>
  <si>
    <t>Трубка эндотрахеальная с манжетой большого объема №7,5</t>
  </si>
  <si>
    <t>Трубка эндотрахеальная с манжетой Murphy ID7,5</t>
  </si>
  <si>
    <t>Трубка эндотрахеальная с манжетой со съемным коннектором ID7</t>
  </si>
  <si>
    <t>Трубка эндотрахеальная с манжетой Murphy №7</t>
  </si>
  <si>
    <t>Катетер Фолея 3-х ходовой Couvelaire CH 18 баллон 80 мл</t>
  </si>
  <si>
    <t>Трубка эндотрахеальная с манжетой №5</t>
  </si>
  <si>
    <t>Трубка эндотрахеальная с манжетой №5.5</t>
  </si>
  <si>
    <t>Трубка эндотрахеальная с манжетой, №6</t>
  </si>
  <si>
    <t>Трубка эндотрахеальная с манжетой №6.5</t>
  </si>
  <si>
    <t>Катетер уретральный женский №10</t>
  </si>
  <si>
    <t>Катетер уретральный женский №20</t>
  </si>
  <si>
    <t>Катетер уретральный женский №18</t>
  </si>
  <si>
    <t>Катетер уретральный женский №12</t>
  </si>
  <si>
    <t>Катетер уретральный женский №14</t>
  </si>
  <si>
    <t>Катетер уретральный женский №16</t>
  </si>
  <si>
    <t>Катетер Нелатона №16</t>
  </si>
  <si>
    <t>Катетер Нелатона №20</t>
  </si>
  <si>
    <t>Катетер для в/в инъекций Бабочка G20</t>
  </si>
  <si>
    <t>Катетер для в/в инъекций Бабочка G25</t>
  </si>
  <si>
    <t>Катетер для в/в инъекций Бабочка G27</t>
  </si>
  <si>
    <t>Канюля для в/в вливаний G20 с дополнительным портом пур. Клипса</t>
  </si>
  <si>
    <t>Катетер пупочный №5</t>
  </si>
  <si>
    <t>Трубка трахеостомическая с манжеткой Blue Line №8</t>
  </si>
  <si>
    <t>Трубка трахеостомическая с манжеткой Blue Line №9</t>
  </si>
  <si>
    <t>Катетер пупочный №6</t>
  </si>
  <si>
    <t>Катетер пупочный №8</t>
  </si>
  <si>
    <t>Катетер Фолея тип Тиманн, двухходовой 100% силикон, баллон 5-15 мл, 22 Сh</t>
  </si>
  <si>
    <t>Канюля для в/в вливаний G22 с дополнительным портом и боковым отверстием</t>
  </si>
  <si>
    <t>Катетер Фолея 2-х ходовой №18 баллон 5-15мл</t>
  </si>
  <si>
    <t>Катетер Фолея 2-х ходовой №20 баллон 5-15мл</t>
  </si>
  <si>
    <t>Катетер Фолея тип Тиманн, двухходовой 100% силикон, баллон 5-15 мл, 18 Сh</t>
  </si>
  <si>
    <t>Катетер Фолея  тип Тиманн,  двухходовой 100% силикон, баллон 5-15 мл, 20 Сh</t>
  </si>
  <si>
    <t>Троакар катетер торакальный CH16</t>
  </si>
  <si>
    <t>Поставка изделий медицинского назначения (Инструменты зондирующие, бужирующие)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</si>
</sst>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2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29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0" fillId="0" borderId="0"/>
    <xf numFmtId="0" fontId="3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Border="0" applyProtection="0"/>
  </cellStyleXfs>
  <cellXfs count="49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4" fontId="2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Fill="1" applyBorder="1" applyAlignment="1">
      <alignment horizontal="center" vertical="center" wrapText="1"/>
    </xf>
    <xf numFmtId="10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8" fillId="0" borderId="2" xfId="20" applyNumberFormat="1" applyFont="1" applyBorder="1" applyAlignment="1">
      <alignment horizontal="center" wrapText="1"/>
    </xf>
    <xf numFmtId="4" fontId="18" fillId="0" borderId="2" xfId="28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4" fontId="18" fillId="0" borderId="2" xfId="0" applyNumberFormat="1" applyFont="1" applyBorder="1" applyAlignment="1">
      <alignment horizontal="center" vertical="center"/>
    </xf>
    <xf numFmtId="4" fontId="18" fillId="0" borderId="2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3" fillId="9" borderId="5" xfId="0" applyFont="1" applyFill="1" applyBorder="1" applyAlignment="1">
      <alignment horizontal="right" vertical="center" wrapText="1"/>
    </xf>
    <xf numFmtId="0" fontId="25" fillId="0" borderId="2" xfId="0" applyFont="1" applyBorder="1" applyAlignment="1">
      <alignment horizontal="left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20" fillId="9" borderId="6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9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3" fontId="20" fillId="9" borderId="6" xfId="0" applyNumberFormat="1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</cellXfs>
  <cellStyles count="4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4 2 2" xfId="28"/>
    <cellStyle name="Обычный 5" xfId="29"/>
    <cellStyle name="Обычный 5 2" xfId="30"/>
    <cellStyle name="Обычный 6" xfId="31"/>
    <cellStyle name="Обычный 7" xfId="32"/>
    <cellStyle name="Пояснение 2" xfId="33"/>
    <cellStyle name="Процентный 2" xfId="34"/>
    <cellStyle name="Процентный 2 2" xfId="35"/>
    <cellStyle name="Процентный 2 2 2" xfId="36"/>
    <cellStyle name="Процентный 2 3" xfId="37"/>
    <cellStyle name="Процентный 2 3 2" xfId="38"/>
    <cellStyle name="Процентный 2 4" xfId="39"/>
    <cellStyle name="Процентный 2 4 2" xfId="40"/>
    <cellStyle name="Процентный 2 5" xfId="41"/>
    <cellStyle name="Процентный 3" xfId="4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207645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207645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20764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207645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O79"/>
  <sheetViews>
    <sheetView tabSelected="1" zoomScaleNormal="77" workbookViewId="0">
      <selection activeCell="I5" sqref="I5:J5"/>
    </sheetView>
  </sheetViews>
  <sheetFormatPr defaultRowHeight="12.75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3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3" width="8.85546875" style="5" customWidth="1"/>
    <col min="94" max="217" width="8.85546875" style="1" customWidth="1"/>
    <col min="218" max="16384" width="9.140625" style="1"/>
  </cols>
  <sheetData>
    <row r="1" spans="1:14" ht="30.7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48.75" customHeight="1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38.25">
      <c r="A3" s="45" t="s">
        <v>1</v>
      </c>
      <c r="B3" s="47" t="s">
        <v>11</v>
      </c>
      <c r="C3" s="45" t="s">
        <v>7</v>
      </c>
      <c r="D3" s="42" t="s">
        <v>6</v>
      </c>
      <c r="E3" s="35" t="s">
        <v>2</v>
      </c>
      <c r="F3" s="35"/>
      <c r="G3" s="35"/>
      <c r="H3" s="35"/>
      <c r="I3" s="35"/>
      <c r="J3" s="35"/>
      <c r="K3" s="35" t="s">
        <v>3</v>
      </c>
      <c r="L3" s="35"/>
      <c r="M3" s="35"/>
      <c r="N3" s="7" t="s">
        <v>4</v>
      </c>
    </row>
    <row r="4" spans="1:14" ht="45.75" customHeight="1">
      <c r="A4" s="45"/>
      <c r="B4" s="47"/>
      <c r="C4" s="45"/>
      <c r="D4" s="42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5" t="s">
        <v>8</v>
      </c>
      <c r="L4" s="35" t="s">
        <v>5</v>
      </c>
      <c r="M4" s="35" t="s">
        <v>9</v>
      </c>
      <c r="N4" s="37" t="s">
        <v>12</v>
      </c>
    </row>
    <row r="5" spans="1:14" ht="79.5" customHeight="1">
      <c r="A5" s="46"/>
      <c r="B5" s="48"/>
      <c r="C5" s="46"/>
      <c r="D5" s="43"/>
      <c r="E5" s="39" t="s">
        <v>16</v>
      </c>
      <c r="F5" s="39"/>
      <c r="G5" s="39" t="s">
        <v>18</v>
      </c>
      <c r="H5" s="39"/>
      <c r="I5" s="39" t="s">
        <v>17</v>
      </c>
      <c r="J5" s="39"/>
      <c r="K5" s="36"/>
      <c r="L5" s="36"/>
      <c r="M5" s="36"/>
      <c r="N5" s="38"/>
    </row>
    <row r="6" spans="1:14" ht="25.5">
      <c r="A6" s="28">
        <v>1</v>
      </c>
      <c r="B6" s="34" t="s">
        <v>20</v>
      </c>
      <c r="C6" s="29" t="s">
        <v>15</v>
      </c>
      <c r="D6" s="19">
        <v>40</v>
      </c>
      <c r="E6" s="21">
        <v>204</v>
      </c>
      <c r="F6" s="8">
        <f>D6*E6</f>
        <v>8160</v>
      </c>
      <c r="G6" s="27">
        <v>221</v>
      </c>
      <c r="H6" s="8">
        <f t="shared" ref="H6:H75" si="0">G6*D6</f>
        <v>8840</v>
      </c>
      <c r="I6" s="27">
        <v>216.3</v>
      </c>
      <c r="J6" s="8">
        <f t="shared" ref="J6:J75" si="1">I6*D6</f>
        <v>8652</v>
      </c>
      <c r="K6" s="15">
        <f t="shared" ref="K6:K75" si="2">(E6+G6+I6)/3</f>
        <v>213.76666666666665</v>
      </c>
      <c r="L6" s="16">
        <f t="shared" ref="L6:L75" si="3">STDEV(E6,G6,I6)</f>
        <v>8.778572397226041</v>
      </c>
      <c r="M6" s="17">
        <f t="shared" ref="M6:M75" si="4">L6/K6</f>
        <v>4.1066142510023586E-2</v>
      </c>
      <c r="N6" s="18">
        <f t="shared" ref="N6:N75" si="5">ROUND(K6,2)*D6</f>
        <v>8550.8000000000011</v>
      </c>
    </row>
    <row r="7" spans="1:14" ht="25.5">
      <c r="A7" s="28">
        <v>2</v>
      </c>
      <c r="B7" s="34" t="s">
        <v>21</v>
      </c>
      <c r="C7" s="29" t="s">
        <v>15</v>
      </c>
      <c r="D7" s="19">
        <v>10</v>
      </c>
      <c r="E7" s="21">
        <v>204</v>
      </c>
      <c r="F7" s="8">
        <f t="shared" ref="F7:F75" si="6">D7*E7</f>
        <v>2040</v>
      </c>
      <c r="G7" s="27">
        <v>221</v>
      </c>
      <c r="H7" s="8">
        <f t="shared" si="0"/>
        <v>2210</v>
      </c>
      <c r="I7" s="27">
        <v>216.3</v>
      </c>
      <c r="J7" s="8">
        <f t="shared" si="1"/>
        <v>2163</v>
      </c>
      <c r="K7" s="15">
        <f t="shared" si="2"/>
        <v>213.76666666666665</v>
      </c>
      <c r="L7" s="16">
        <f t="shared" si="3"/>
        <v>8.778572397226041</v>
      </c>
      <c r="M7" s="17">
        <f t="shared" si="4"/>
        <v>4.1066142510023586E-2</v>
      </c>
      <c r="N7" s="18">
        <f t="shared" si="5"/>
        <v>2137.7000000000003</v>
      </c>
    </row>
    <row r="8" spans="1:14" ht="25.5">
      <c r="A8" s="28">
        <v>3</v>
      </c>
      <c r="B8" s="34" t="s">
        <v>22</v>
      </c>
      <c r="C8" s="29" t="s">
        <v>15</v>
      </c>
      <c r="D8" s="19">
        <v>100</v>
      </c>
      <c r="E8" s="22">
        <v>153.4</v>
      </c>
      <c r="F8" s="8">
        <f t="shared" si="6"/>
        <v>15340</v>
      </c>
      <c r="G8" s="27">
        <v>165.8</v>
      </c>
      <c r="H8" s="8">
        <f t="shared" si="0"/>
        <v>16580</v>
      </c>
      <c r="I8" s="27">
        <v>162.5</v>
      </c>
      <c r="J8" s="8">
        <f t="shared" si="1"/>
        <v>16250</v>
      </c>
      <c r="K8" s="15">
        <f t="shared" si="2"/>
        <v>160.56666666666669</v>
      </c>
      <c r="L8" s="16">
        <f t="shared" si="3"/>
        <v>6.422097269064988</v>
      </c>
      <c r="M8" s="17">
        <f t="shared" si="4"/>
        <v>3.9996453824361552E-2</v>
      </c>
      <c r="N8" s="18">
        <f t="shared" si="5"/>
        <v>16057</v>
      </c>
    </row>
    <row r="9" spans="1:14">
      <c r="A9" s="28">
        <v>4</v>
      </c>
      <c r="B9" s="34" t="s">
        <v>23</v>
      </c>
      <c r="C9" s="29" t="s">
        <v>15</v>
      </c>
      <c r="D9" s="19">
        <v>610</v>
      </c>
      <c r="E9" s="22">
        <v>153.4</v>
      </c>
      <c r="F9" s="8">
        <f t="shared" si="6"/>
        <v>93574</v>
      </c>
      <c r="G9" s="27">
        <v>165.8</v>
      </c>
      <c r="H9" s="8">
        <f t="shared" si="0"/>
        <v>101138</v>
      </c>
      <c r="I9" s="27">
        <v>162.5</v>
      </c>
      <c r="J9" s="8">
        <f t="shared" si="1"/>
        <v>99125</v>
      </c>
      <c r="K9" s="15">
        <f t="shared" si="2"/>
        <v>160.56666666666669</v>
      </c>
      <c r="L9" s="16">
        <f t="shared" si="3"/>
        <v>6.422097269064988</v>
      </c>
      <c r="M9" s="17">
        <f t="shared" si="4"/>
        <v>3.9996453824361552E-2</v>
      </c>
      <c r="N9" s="18">
        <f t="shared" si="5"/>
        <v>97947.7</v>
      </c>
    </row>
    <row r="10" spans="1:14">
      <c r="A10" s="28">
        <v>5</v>
      </c>
      <c r="B10" s="34" t="s">
        <v>24</v>
      </c>
      <c r="C10" s="29" t="s">
        <v>15</v>
      </c>
      <c r="D10" s="19">
        <v>700</v>
      </c>
      <c r="E10" s="22">
        <v>153.4</v>
      </c>
      <c r="F10" s="8">
        <f t="shared" si="6"/>
        <v>107380</v>
      </c>
      <c r="G10" s="27">
        <v>165.8</v>
      </c>
      <c r="H10" s="8">
        <f t="shared" si="0"/>
        <v>116060.00000000001</v>
      </c>
      <c r="I10" s="27">
        <v>162.5</v>
      </c>
      <c r="J10" s="8">
        <f t="shared" si="1"/>
        <v>113750</v>
      </c>
      <c r="K10" s="15">
        <f t="shared" si="2"/>
        <v>160.56666666666669</v>
      </c>
      <c r="L10" s="16">
        <f t="shared" si="3"/>
        <v>6.422097269064988</v>
      </c>
      <c r="M10" s="17">
        <f t="shared" si="4"/>
        <v>3.9996453824361552E-2</v>
      </c>
      <c r="N10" s="18">
        <f t="shared" si="5"/>
        <v>112399</v>
      </c>
    </row>
    <row r="11" spans="1:14">
      <c r="A11" s="28">
        <v>6</v>
      </c>
      <c r="B11" s="34" t="s">
        <v>25</v>
      </c>
      <c r="C11" s="30" t="s">
        <v>15</v>
      </c>
      <c r="D11" s="19">
        <v>270</v>
      </c>
      <c r="E11" s="22">
        <v>153.4</v>
      </c>
      <c r="F11" s="8">
        <f t="shared" si="6"/>
        <v>41418</v>
      </c>
      <c r="G11" s="27">
        <v>165.8</v>
      </c>
      <c r="H11" s="8">
        <f t="shared" si="0"/>
        <v>44766</v>
      </c>
      <c r="I11" s="27">
        <v>162.5</v>
      </c>
      <c r="J11" s="8">
        <f t="shared" si="1"/>
        <v>43875</v>
      </c>
      <c r="K11" s="15">
        <f t="shared" si="2"/>
        <v>160.56666666666669</v>
      </c>
      <c r="L11" s="16">
        <f t="shared" si="3"/>
        <v>6.422097269064988</v>
      </c>
      <c r="M11" s="17">
        <f t="shared" si="4"/>
        <v>3.9996453824361552E-2</v>
      </c>
      <c r="N11" s="18">
        <f t="shared" si="5"/>
        <v>43353.9</v>
      </c>
    </row>
    <row r="12" spans="1:14">
      <c r="A12" s="28">
        <v>7</v>
      </c>
      <c r="B12" s="34" t="s">
        <v>26</v>
      </c>
      <c r="C12" s="30" t="s">
        <v>15</v>
      </c>
      <c r="D12" s="19">
        <v>220</v>
      </c>
      <c r="E12" s="22">
        <v>153.4</v>
      </c>
      <c r="F12" s="8">
        <f t="shared" si="6"/>
        <v>33748</v>
      </c>
      <c r="G12" s="27">
        <v>165.8</v>
      </c>
      <c r="H12" s="8">
        <f t="shared" si="0"/>
        <v>36476</v>
      </c>
      <c r="I12" s="27">
        <v>162.5</v>
      </c>
      <c r="J12" s="8">
        <f t="shared" si="1"/>
        <v>35750</v>
      </c>
      <c r="K12" s="15">
        <f t="shared" si="2"/>
        <v>160.56666666666669</v>
      </c>
      <c r="L12" s="16">
        <f t="shared" si="3"/>
        <v>6.422097269064988</v>
      </c>
      <c r="M12" s="17">
        <f t="shared" si="4"/>
        <v>3.9996453824361552E-2</v>
      </c>
      <c r="N12" s="18">
        <f t="shared" si="5"/>
        <v>35325.4</v>
      </c>
    </row>
    <row r="13" spans="1:14">
      <c r="A13" s="28">
        <v>8</v>
      </c>
      <c r="B13" s="34" t="s">
        <v>27</v>
      </c>
      <c r="C13" s="30" t="s">
        <v>15</v>
      </c>
      <c r="D13" s="20">
        <v>50</v>
      </c>
      <c r="E13" s="22">
        <v>204</v>
      </c>
      <c r="F13" s="8">
        <f t="shared" si="6"/>
        <v>10200</v>
      </c>
      <c r="G13" s="27">
        <v>221</v>
      </c>
      <c r="H13" s="8">
        <f t="shared" si="0"/>
        <v>11050</v>
      </c>
      <c r="I13" s="27">
        <v>216.3</v>
      </c>
      <c r="J13" s="8">
        <f t="shared" si="1"/>
        <v>10815</v>
      </c>
      <c r="K13" s="15">
        <f t="shared" si="2"/>
        <v>213.76666666666665</v>
      </c>
      <c r="L13" s="16">
        <f t="shared" si="3"/>
        <v>8.778572397226041</v>
      </c>
      <c r="M13" s="17">
        <f t="shared" si="4"/>
        <v>4.1066142510023586E-2</v>
      </c>
      <c r="N13" s="18">
        <f t="shared" si="5"/>
        <v>10688.5</v>
      </c>
    </row>
    <row r="14" spans="1:14">
      <c r="A14" s="28">
        <v>9</v>
      </c>
      <c r="B14" s="34" t="s">
        <v>28</v>
      </c>
      <c r="C14" s="30" t="s">
        <v>15</v>
      </c>
      <c r="D14" s="19">
        <v>100</v>
      </c>
      <c r="E14" s="23">
        <v>38.9</v>
      </c>
      <c r="F14" s="8">
        <f t="shared" si="6"/>
        <v>3890</v>
      </c>
      <c r="G14" s="27">
        <v>40.9</v>
      </c>
      <c r="H14" s="8">
        <f t="shared" si="0"/>
        <v>4090</v>
      </c>
      <c r="I14" s="27">
        <v>40.1</v>
      </c>
      <c r="J14" s="8">
        <f t="shared" si="1"/>
        <v>4010</v>
      </c>
      <c r="K14" s="15">
        <f t="shared" si="2"/>
        <v>39.966666666666669</v>
      </c>
      <c r="L14" s="16">
        <f t="shared" si="3"/>
        <v>1.0066445913692015</v>
      </c>
      <c r="M14" s="17">
        <f t="shared" si="4"/>
        <v>2.5187104037594697E-2</v>
      </c>
      <c r="N14" s="18">
        <f t="shared" si="5"/>
        <v>3997</v>
      </c>
    </row>
    <row r="15" spans="1:14">
      <c r="A15" s="28">
        <v>10</v>
      </c>
      <c r="B15" s="34" t="s">
        <v>29</v>
      </c>
      <c r="C15" s="30" t="s">
        <v>15</v>
      </c>
      <c r="D15" s="19">
        <v>150</v>
      </c>
      <c r="E15" s="23">
        <v>38.9</v>
      </c>
      <c r="F15" s="8">
        <f t="shared" si="6"/>
        <v>5835</v>
      </c>
      <c r="G15" s="27">
        <v>40.9</v>
      </c>
      <c r="H15" s="8">
        <f t="shared" si="0"/>
        <v>6135</v>
      </c>
      <c r="I15" s="27">
        <v>40.1</v>
      </c>
      <c r="J15" s="8">
        <f t="shared" si="1"/>
        <v>6015</v>
      </c>
      <c r="K15" s="15">
        <f t="shared" si="2"/>
        <v>39.966666666666669</v>
      </c>
      <c r="L15" s="16">
        <f t="shared" si="3"/>
        <v>1.0066445913692015</v>
      </c>
      <c r="M15" s="17">
        <f t="shared" si="4"/>
        <v>2.5187104037594697E-2</v>
      </c>
      <c r="N15" s="18">
        <f t="shared" si="5"/>
        <v>5995.5</v>
      </c>
    </row>
    <row r="16" spans="1:14" ht="25.5">
      <c r="A16" s="28">
        <v>11</v>
      </c>
      <c r="B16" s="34" t="s">
        <v>30</v>
      </c>
      <c r="C16" s="30" t="s">
        <v>15</v>
      </c>
      <c r="D16" s="19">
        <v>10</v>
      </c>
      <c r="E16" s="23">
        <v>2562</v>
      </c>
      <c r="F16" s="8">
        <f t="shared" si="6"/>
        <v>25620</v>
      </c>
      <c r="G16" s="27">
        <v>2665</v>
      </c>
      <c r="H16" s="8">
        <f t="shared" si="0"/>
        <v>26650</v>
      </c>
      <c r="I16" s="27">
        <v>2663</v>
      </c>
      <c r="J16" s="8">
        <f t="shared" si="1"/>
        <v>26630</v>
      </c>
      <c r="K16" s="15">
        <f t="shared" si="2"/>
        <v>2630</v>
      </c>
      <c r="L16" s="16">
        <f t="shared" si="3"/>
        <v>58.898217290508889</v>
      </c>
      <c r="M16" s="17">
        <f t="shared" si="4"/>
        <v>2.2394759426049009E-2</v>
      </c>
      <c r="N16" s="18">
        <f t="shared" si="5"/>
        <v>26300</v>
      </c>
    </row>
    <row r="17" spans="1:14" ht="25.5">
      <c r="A17" s="28">
        <v>12</v>
      </c>
      <c r="B17" s="34" t="s">
        <v>31</v>
      </c>
      <c r="C17" s="30" t="s">
        <v>15</v>
      </c>
      <c r="D17" s="19">
        <v>25</v>
      </c>
      <c r="E17" s="23">
        <v>286.39999999999998</v>
      </c>
      <c r="F17" s="8">
        <f t="shared" si="6"/>
        <v>7159.9999999999991</v>
      </c>
      <c r="G17" s="27">
        <v>357.5</v>
      </c>
      <c r="H17" s="8">
        <f t="shared" si="0"/>
        <v>8937.5</v>
      </c>
      <c r="I17" s="27">
        <v>338</v>
      </c>
      <c r="J17" s="8">
        <f t="shared" si="1"/>
        <v>8450</v>
      </c>
      <c r="K17" s="15">
        <f t="shared" si="2"/>
        <v>327.3</v>
      </c>
      <c r="L17" s="16">
        <f t="shared" si="3"/>
        <v>36.73785513608523</v>
      </c>
      <c r="M17" s="17">
        <f t="shared" si="4"/>
        <v>0.11224520359329432</v>
      </c>
      <c r="N17" s="18">
        <f t="shared" si="5"/>
        <v>8182.5</v>
      </c>
    </row>
    <row r="18" spans="1:14" ht="25.5">
      <c r="A18" s="28">
        <v>13</v>
      </c>
      <c r="B18" s="34" t="s">
        <v>32</v>
      </c>
      <c r="C18" s="30" t="s">
        <v>15</v>
      </c>
      <c r="D18" s="19">
        <v>10</v>
      </c>
      <c r="E18" s="23">
        <v>3290</v>
      </c>
      <c r="F18" s="8">
        <f t="shared" si="6"/>
        <v>32900</v>
      </c>
      <c r="G18" s="27">
        <v>3382</v>
      </c>
      <c r="H18" s="8">
        <f t="shared" si="0"/>
        <v>33820</v>
      </c>
      <c r="I18" s="27">
        <v>3358</v>
      </c>
      <c r="J18" s="8">
        <f t="shared" si="1"/>
        <v>33580</v>
      </c>
      <c r="K18" s="15">
        <f t="shared" si="2"/>
        <v>3343.3333333333335</v>
      </c>
      <c r="L18" s="16">
        <f t="shared" si="3"/>
        <v>47.721413781801921</v>
      </c>
      <c r="M18" s="17">
        <f t="shared" si="4"/>
        <v>1.4273603324566874E-2</v>
      </c>
      <c r="N18" s="18">
        <f t="shared" si="5"/>
        <v>33433.300000000003</v>
      </c>
    </row>
    <row r="19" spans="1:14" ht="25.5">
      <c r="A19" s="28">
        <v>14</v>
      </c>
      <c r="B19" s="34" t="s">
        <v>33</v>
      </c>
      <c r="C19" s="30" t="s">
        <v>15</v>
      </c>
      <c r="D19" s="19">
        <v>10</v>
      </c>
      <c r="E19" s="23">
        <v>3290</v>
      </c>
      <c r="F19" s="8">
        <f t="shared" si="6"/>
        <v>32900</v>
      </c>
      <c r="G19" s="27">
        <v>3382</v>
      </c>
      <c r="H19" s="8">
        <f t="shared" si="0"/>
        <v>33820</v>
      </c>
      <c r="I19" s="27">
        <v>3358</v>
      </c>
      <c r="J19" s="8">
        <f t="shared" si="1"/>
        <v>33580</v>
      </c>
      <c r="K19" s="15">
        <f t="shared" si="2"/>
        <v>3343.3333333333335</v>
      </c>
      <c r="L19" s="16">
        <f t="shared" si="3"/>
        <v>47.721413781801921</v>
      </c>
      <c r="M19" s="17">
        <f t="shared" si="4"/>
        <v>1.4273603324566874E-2</v>
      </c>
      <c r="N19" s="18">
        <f t="shared" si="5"/>
        <v>33433.300000000003</v>
      </c>
    </row>
    <row r="20" spans="1:14" ht="25.5">
      <c r="A20" s="28">
        <v>15</v>
      </c>
      <c r="B20" s="34" t="s">
        <v>34</v>
      </c>
      <c r="C20" s="30" t="s">
        <v>15</v>
      </c>
      <c r="D20" s="19">
        <v>200</v>
      </c>
      <c r="E20" s="23">
        <v>35.549999999999997</v>
      </c>
      <c r="F20" s="8">
        <f t="shared" si="6"/>
        <v>7109.9999999999991</v>
      </c>
      <c r="G20" s="27">
        <v>38.200000000000003</v>
      </c>
      <c r="H20" s="8">
        <f t="shared" si="0"/>
        <v>7640.0000000000009</v>
      </c>
      <c r="I20" s="27">
        <v>37.299999999999997</v>
      </c>
      <c r="J20" s="8">
        <f t="shared" si="1"/>
        <v>7459.9999999999991</v>
      </c>
      <c r="K20" s="15">
        <f t="shared" si="2"/>
        <v>37.016666666666666</v>
      </c>
      <c r="L20" s="16">
        <f t="shared" si="3"/>
        <v>1.3475286020463917</v>
      </c>
      <c r="M20" s="17">
        <f t="shared" si="4"/>
        <v>3.6403294066989424E-2</v>
      </c>
      <c r="N20" s="18">
        <f t="shared" si="5"/>
        <v>7404.0000000000009</v>
      </c>
    </row>
    <row r="21" spans="1:14" ht="25.5">
      <c r="A21" s="28">
        <v>16</v>
      </c>
      <c r="B21" s="34" t="s">
        <v>35</v>
      </c>
      <c r="C21" s="30" t="s">
        <v>15</v>
      </c>
      <c r="D21" s="19">
        <v>1700</v>
      </c>
      <c r="E21" s="23">
        <v>35.549999999999997</v>
      </c>
      <c r="F21" s="8">
        <f t="shared" si="6"/>
        <v>60434.999999999993</v>
      </c>
      <c r="G21" s="27">
        <v>38.200000000000003</v>
      </c>
      <c r="H21" s="8">
        <f t="shared" si="0"/>
        <v>64940.000000000007</v>
      </c>
      <c r="I21" s="27">
        <v>37.299999999999997</v>
      </c>
      <c r="J21" s="8">
        <f t="shared" si="1"/>
        <v>63409.999999999993</v>
      </c>
      <c r="K21" s="15">
        <f t="shared" si="2"/>
        <v>37.016666666666666</v>
      </c>
      <c r="L21" s="16">
        <f t="shared" si="3"/>
        <v>1.3475286020463917</v>
      </c>
      <c r="M21" s="17">
        <f t="shared" si="4"/>
        <v>3.6403294066989424E-2</v>
      </c>
      <c r="N21" s="18">
        <f t="shared" si="5"/>
        <v>62934.000000000007</v>
      </c>
    </row>
    <row r="22" spans="1:14" ht="25.5">
      <c r="A22" s="28">
        <v>17</v>
      </c>
      <c r="B22" s="34" t="s">
        <v>36</v>
      </c>
      <c r="C22" s="30" t="s">
        <v>15</v>
      </c>
      <c r="D22" s="19">
        <v>3200</v>
      </c>
      <c r="E22" s="23">
        <v>35.549999999999997</v>
      </c>
      <c r="F22" s="8">
        <f t="shared" si="6"/>
        <v>113759.99999999999</v>
      </c>
      <c r="G22" s="27">
        <v>38.200000000000003</v>
      </c>
      <c r="H22" s="8">
        <f t="shared" si="0"/>
        <v>122240.00000000001</v>
      </c>
      <c r="I22" s="27">
        <v>36.299999999999997</v>
      </c>
      <c r="J22" s="8">
        <f t="shared" si="1"/>
        <v>116159.99999999999</v>
      </c>
      <c r="K22" s="15">
        <f t="shared" si="2"/>
        <v>36.68333333333333</v>
      </c>
      <c r="L22" s="16">
        <f t="shared" si="3"/>
        <v>1.3659550993109226</v>
      </c>
      <c r="M22" s="17">
        <f t="shared" si="4"/>
        <v>3.7236395256090578E-2</v>
      </c>
      <c r="N22" s="18">
        <f t="shared" si="5"/>
        <v>117376</v>
      </c>
    </row>
    <row r="23" spans="1:14" ht="25.5">
      <c r="A23" s="28">
        <v>18</v>
      </c>
      <c r="B23" s="34" t="s">
        <v>37</v>
      </c>
      <c r="C23" s="30" t="s">
        <v>15</v>
      </c>
      <c r="D23" s="19">
        <v>3600</v>
      </c>
      <c r="E23" s="23">
        <v>35.549999999999997</v>
      </c>
      <c r="F23" s="8">
        <f t="shared" si="6"/>
        <v>127979.99999999999</v>
      </c>
      <c r="G23" s="27">
        <v>38.200000000000003</v>
      </c>
      <c r="H23" s="8">
        <f t="shared" si="0"/>
        <v>137520</v>
      </c>
      <c r="I23" s="27">
        <v>36.299999999999997</v>
      </c>
      <c r="J23" s="8">
        <f t="shared" si="1"/>
        <v>130679.99999999999</v>
      </c>
      <c r="K23" s="15">
        <f t="shared" si="2"/>
        <v>36.68333333333333</v>
      </c>
      <c r="L23" s="16">
        <f t="shared" si="3"/>
        <v>1.3659550993109226</v>
      </c>
      <c r="M23" s="17">
        <f t="shared" si="4"/>
        <v>3.7236395256090578E-2</v>
      </c>
      <c r="N23" s="18">
        <f t="shared" si="5"/>
        <v>132048</v>
      </c>
    </row>
    <row r="24" spans="1:14" ht="25.5">
      <c r="A24" s="28">
        <v>19</v>
      </c>
      <c r="B24" s="34" t="s">
        <v>38</v>
      </c>
      <c r="C24" s="30" t="s">
        <v>15</v>
      </c>
      <c r="D24" s="19">
        <v>1600</v>
      </c>
      <c r="E24" s="23">
        <v>42.86</v>
      </c>
      <c r="F24" s="8">
        <f t="shared" si="6"/>
        <v>68576</v>
      </c>
      <c r="G24" s="27">
        <v>45.1</v>
      </c>
      <c r="H24" s="8">
        <f t="shared" si="0"/>
        <v>72160</v>
      </c>
      <c r="I24" s="27">
        <v>44.48</v>
      </c>
      <c r="J24" s="8">
        <f t="shared" si="1"/>
        <v>71168</v>
      </c>
      <c r="K24" s="15">
        <f t="shared" si="2"/>
        <v>44.146666666666668</v>
      </c>
      <c r="L24" s="16">
        <f t="shared" si="3"/>
        <v>1.1566042250196433</v>
      </c>
      <c r="M24" s="17">
        <f t="shared" si="4"/>
        <v>2.6199129228774765E-2</v>
      </c>
      <c r="N24" s="18">
        <f t="shared" si="5"/>
        <v>70640</v>
      </c>
    </row>
    <row r="25" spans="1:14" ht="25.5">
      <c r="A25" s="28">
        <v>20</v>
      </c>
      <c r="B25" s="34" t="s">
        <v>39</v>
      </c>
      <c r="C25" s="30" t="s">
        <v>15</v>
      </c>
      <c r="D25" s="19">
        <v>400</v>
      </c>
      <c r="E25" s="23">
        <v>139.69999999999999</v>
      </c>
      <c r="F25" s="8">
        <f t="shared" si="6"/>
        <v>55879.999999999993</v>
      </c>
      <c r="G25" s="27">
        <v>141.9</v>
      </c>
      <c r="H25" s="8">
        <f t="shared" si="0"/>
        <v>56760</v>
      </c>
      <c r="I25" s="27">
        <v>140.5</v>
      </c>
      <c r="J25" s="8">
        <f t="shared" si="1"/>
        <v>56200</v>
      </c>
      <c r="K25" s="15">
        <f>(E25+G25+I25)/3</f>
        <v>140.70000000000002</v>
      </c>
      <c r="L25" s="16">
        <f t="shared" si="3"/>
        <v>1.113552872563456</v>
      </c>
      <c r="M25" s="17">
        <f t="shared" si="4"/>
        <v>7.9143772037203689E-3</v>
      </c>
      <c r="N25" s="18">
        <f t="shared" si="5"/>
        <v>56279.999999999993</v>
      </c>
    </row>
    <row r="26" spans="1:14" ht="25.5">
      <c r="A26" s="28">
        <v>21</v>
      </c>
      <c r="B26" s="34" t="s">
        <v>40</v>
      </c>
      <c r="C26" s="30" t="s">
        <v>15</v>
      </c>
      <c r="D26" s="20">
        <v>450</v>
      </c>
      <c r="E26" s="24">
        <v>116.7</v>
      </c>
      <c r="F26" s="8">
        <f t="shared" si="6"/>
        <v>52515</v>
      </c>
      <c r="G26" s="27">
        <v>119.2</v>
      </c>
      <c r="H26" s="8">
        <f t="shared" si="0"/>
        <v>53640</v>
      </c>
      <c r="I26" s="27">
        <v>118</v>
      </c>
      <c r="J26" s="8">
        <f t="shared" si="1"/>
        <v>53100</v>
      </c>
      <c r="K26" s="15">
        <f t="shared" si="2"/>
        <v>117.96666666666665</v>
      </c>
      <c r="L26" s="16">
        <f t="shared" si="3"/>
        <v>1.2503332889015322</v>
      </c>
      <c r="M26" s="17">
        <f t="shared" si="4"/>
        <v>1.0599038899984732E-2</v>
      </c>
      <c r="N26" s="18">
        <f t="shared" si="5"/>
        <v>53086.5</v>
      </c>
    </row>
    <row r="27" spans="1:14" ht="38.25">
      <c r="A27" s="28">
        <v>22</v>
      </c>
      <c r="B27" s="34" t="s">
        <v>41</v>
      </c>
      <c r="C27" s="30" t="s">
        <v>15</v>
      </c>
      <c r="D27" s="19">
        <v>1100</v>
      </c>
      <c r="E27" s="24">
        <v>57.9</v>
      </c>
      <c r="F27" s="8">
        <f t="shared" si="6"/>
        <v>63690</v>
      </c>
      <c r="G27" s="27">
        <v>59.9</v>
      </c>
      <c r="H27" s="8">
        <f t="shared" si="0"/>
        <v>65890</v>
      </c>
      <c r="I27" s="27">
        <v>58.96</v>
      </c>
      <c r="J27" s="8">
        <f t="shared" si="1"/>
        <v>64856</v>
      </c>
      <c r="K27" s="15">
        <f t="shared" si="2"/>
        <v>58.919999999999995</v>
      </c>
      <c r="L27" s="16">
        <f t="shared" si="3"/>
        <v>1.0005998201082231</v>
      </c>
      <c r="M27" s="17">
        <f t="shared" si="4"/>
        <v>1.6982345894572697E-2</v>
      </c>
      <c r="N27" s="18">
        <f t="shared" si="5"/>
        <v>64812</v>
      </c>
    </row>
    <row r="28" spans="1:14" ht="25.5">
      <c r="A28" s="28">
        <v>23</v>
      </c>
      <c r="B28" s="34" t="s">
        <v>42</v>
      </c>
      <c r="C28" s="30" t="s">
        <v>15</v>
      </c>
      <c r="D28" s="19">
        <v>25</v>
      </c>
      <c r="E28" s="24">
        <v>139</v>
      </c>
      <c r="F28" s="8">
        <f t="shared" si="6"/>
        <v>3475</v>
      </c>
      <c r="G28" s="27">
        <v>165</v>
      </c>
      <c r="H28" s="8">
        <f t="shared" si="0"/>
        <v>4125</v>
      </c>
      <c r="I28" s="27">
        <v>159</v>
      </c>
      <c r="J28" s="8">
        <f t="shared" si="1"/>
        <v>3975</v>
      </c>
      <c r="K28" s="15">
        <f t="shared" si="2"/>
        <v>154.33333333333334</v>
      </c>
      <c r="L28" s="16">
        <f t="shared" si="3"/>
        <v>13.61371857110818</v>
      </c>
      <c r="M28" s="17">
        <f t="shared" si="4"/>
        <v>8.8209839553616706E-2</v>
      </c>
      <c r="N28" s="18">
        <f t="shared" si="5"/>
        <v>3858.2500000000005</v>
      </c>
    </row>
    <row r="29" spans="1:14" ht="25.5">
      <c r="A29" s="28">
        <v>24</v>
      </c>
      <c r="B29" s="34" t="s">
        <v>43</v>
      </c>
      <c r="C29" s="30" t="s">
        <v>15</v>
      </c>
      <c r="D29" s="19">
        <v>20</v>
      </c>
      <c r="E29" s="24">
        <v>4094</v>
      </c>
      <c r="F29" s="8">
        <f t="shared" si="6"/>
        <v>81880</v>
      </c>
      <c r="G29" s="27">
        <v>4220</v>
      </c>
      <c r="H29" s="8">
        <f t="shared" si="0"/>
        <v>84400</v>
      </c>
      <c r="I29" s="27">
        <v>4190</v>
      </c>
      <c r="J29" s="8">
        <f t="shared" si="1"/>
        <v>83800</v>
      </c>
      <c r="K29" s="15">
        <f t="shared" si="2"/>
        <v>4168</v>
      </c>
      <c r="L29" s="16">
        <f t="shared" si="3"/>
        <v>65.817930687617334</v>
      </c>
      <c r="M29" s="17">
        <f t="shared" si="4"/>
        <v>1.5791250164975366E-2</v>
      </c>
      <c r="N29" s="18">
        <f t="shared" si="5"/>
        <v>83360</v>
      </c>
    </row>
    <row r="30" spans="1:14" ht="25.5">
      <c r="A30" s="28">
        <v>25</v>
      </c>
      <c r="B30" s="34" t="s">
        <v>44</v>
      </c>
      <c r="C30" s="30" t="s">
        <v>15</v>
      </c>
      <c r="D30" s="20">
        <v>500</v>
      </c>
      <c r="E30" s="24">
        <v>59.7</v>
      </c>
      <c r="F30" s="8">
        <f t="shared" si="6"/>
        <v>29850</v>
      </c>
      <c r="G30" s="27">
        <v>61</v>
      </c>
      <c r="H30" s="8">
        <f t="shared" si="0"/>
        <v>30500</v>
      </c>
      <c r="I30" s="27">
        <v>60.6</v>
      </c>
      <c r="J30" s="8">
        <f t="shared" si="1"/>
        <v>30300</v>
      </c>
      <c r="K30" s="15">
        <f t="shared" si="2"/>
        <v>60.433333333333337</v>
      </c>
      <c r="L30" s="16">
        <f t="shared" si="3"/>
        <v>0.6658328118481488</v>
      </c>
      <c r="M30" s="17">
        <f t="shared" si="4"/>
        <v>1.1017641674266113E-2</v>
      </c>
      <c r="N30" s="18">
        <f t="shared" si="5"/>
        <v>30215</v>
      </c>
    </row>
    <row r="31" spans="1:14" ht="25.5">
      <c r="A31" s="28">
        <v>26</v>
      </c>
      <c r="B31" s="34" t="s">
        <v>45</v>
      </c>
      <c r="C31" s="30" t="s">
        <v>15</v>
      </c>
      <c r="D31" s="19">
        <v>50</v>
      </c>
      <c r="E31" s="24">
        <v>485</v>
      </c>
      <c r="F31" s="8">
        <f t="shared" si="6"/>
        <v>24250</v>
      </c>
      <c r="G31" s="27">
        <v>505</v>
      </c>
      <c r="H31" s="8">
        <f t="shared" si="0"/>
        <v>25250</v>
      </c>
      <c r="I31" s="27">
        <v>495</v>
      </c>
      <c r="J31" s="8">
        <f t="shared" si="1"/>
        <v>24750</v>
      </c>
      <c r="K31" s="15">
        <f t="shared" si="2"/>
        <v>495</v>
      </c>
      <c r="L31" s="16">
        <f t="shared" si="3"/>
        <v>10</v>
      </c>
      <c r="M31" s="17">
        <f t="shared" si="4"/>
        <v>2.0202020202020204E-2</v>
      </c>
      <c r="N31" s="18">
        <f t="shared" si="5"/>
        <v>24750</v>
      </c>
    </row>
    <row r="32" spans="1:14">
      <c r="A32" s="28">
        <v>27</v>
      </c>
      <c r="B32" s="34" t="s">
        <v>46</v>
      </c>
      <c r="C32" s="30" t="s">
        <v>15</v>
      </c>
      <c r="D32" s="19">
        <v>60</v>
      </c>
      <c r="E32" s="24">
        <v>38.9</v>
      </c>
      <c r="F32" s="8">
        <f t="shared" si="6"/>
        <v>2334</v>
      </c>
      <c r="G32" s="27">
        <v>40.9</v>
      </c>
      <c r="H32" s="8">
        <f t="shared" si="0"/>
        <v>2454</v>
      </c>
      <c r="I32" s="27">
        <v>40.1</v>
      </c>
      <c r="J32" s="8">
        <f t="shared" si="1"/>
        <v>2406</v>
      </c>
      <c r="K32" s="15">
        <f t="shared" si="2"/>
        <v>39.966666666666669</v>
      </c>
      <c r="L32" s="16">
        <f t="shared" si="3"/>
        <v>1.0066445913692015</v>
      </c>
      <c r="M32" s="17">
        <f t="shared" si="4"/>
        <v>2.5187104037594697E-2</v>
      </c>
      <c r="N32" s="18">
        <f t="shared" si="5"/>
        <v>2398.1999999999998</v>
      </c>
    </row>
    <row r="33" spans="1:14">
      <c r="A33" s="28">
        <v>28</v>
      </c>
      <c r="B33" s="34" t="s">
        <v>47</v>
      </c>
      <c r="C33" s="30" t="s">
        <v>15</v>
      </c>
      <c r="D33" s="19">
        <v>20</v>
      </c>
      <c r="E33" s="24">
        <v>209.1</v>
      </c>
      <c r="F33" s="8">
        <f t="shared" si="6"/>
        <v>4182</v>
      </c>
      <c r="G33" s="27">
        <v>219.5</v>
      </c>
      <c r="H33" s="8">
        <f t="shared" si="0"/>
        <v>4390</v>
      </c>
      <c r="I33" s="27">
        <v>217.65</v>
      </c>
      <c r="J33" s="8">
        <f t="shared" si="1"/>
        <v>4353</v>
      </c>
      <c r="K33" s="15">
        <f t="shared" si="2"/>
        <v>215.41666666666666</v>
      </c>
      <c r="L33" s="16">
        <f t="shared" si="3"/>
        <v>5.5480477046726309</v>
      </c>
      <c r="M33" s="17">
        <f t="shared" si="4"/>
        <v>2.5754960331168888E-2</v>
      </c>
      <c r="N33" s="18">
        <f t="shared" si="5"/>
        <v>4308.3999999999996</v>
      </c>
    </row>
    <row r="34" spans="1:14">
      <c r="A34" s="28">
        <v>29</v>
      </c>
      <c r="B34" s="34" t="s">
        <v>48</v>
      </c>
      <c r="C34" s="30" t="s">
        <v>15</v>
      </c>
      <c r="D34" s="19">
        <v>200</v>
      </c>
      <c r="E34" s="24">
        <v>209.1</v>
      </c>
      <c r="F34" s="8">
        <f t="shared" si="6"/>
        <v>41820</v>
      </c>
      <c r="G34" s="27">
        <v>219.5</v>
      </c>
      <c r="H34" s="8">
        <f t="shared" si="0"/>
        <v>43900</v>
      </c>
      <c r="I34" s="27">
        <v>217.65</v>
      </c>
      <c r="J34" s="8">
        <f t="shared" si="1"/>
        <v>43530</v>
      </c>
      <c r="K34" s="15">
        <f t="shared" si="2"/>
        <v>215.41666666666666</v>
      </c>
      <c r="L34" s="16">
        <f t="shared" si="3"/>
        <v>5.5480477046726309</v>
      </c>
      <c r="M34" s="17">
        <f t="shared" si="4"/>
        <v>2.5754960331168888E-2</v>
      </c>
      <c r="N34" s="18">
        <f t="shared" si="5"/>
        <v>43084</v>
      </c>
    </row>
    <row r="35" spans="1:14">
      <c r="A35" s="28">
        <v>30</v>
      </c>
      <c r="B35" s="34" t="s">
        <v>49</v>
      </c>
      <c r="C35" s="30" t="s">
        <v>15</v>
      </c>
      <c r="D35" s="20">
        <v>500</v>
      </c>
      <c r="E35" s="24">
        <v>209.1</v>
      </c>
      <c r="F35" s="8">
        <f t="shared" si="6"/>
        <v>104550</v>
      </c>
      <c r="G35" s="27">
        <v>219.5</v>
      </c>
      <c r="H35" s="8">
        <f t="shared" si="0"/>
        <v>109750</v>
      </c>
      <c r="I35" s="27">
        <v>217.65</v>
      </c>
      <c r="J35" s="8">
        <f t="shared" si="1"/>
        <v>108825</v>
      </c>
      <c r="K35" s="15">
        <f t="shared" si="2"/>
        <v>215.41666666666666</v>
      </c>
      <c r="L35" s="16">
        <f t="shared" si="3"/>
        <v>5.5480477046726309</v>
      </c>
      <c r="M35" s="17">
        <f t="shared" si="4"/>
        <v>2.5754960331168888E-2</v>
      </c>
      <c r="N35" s="18">
        <f t="shared" si="5"/>
        <v>107710</v>
      </c>
    </row>
    <row r="36" spans="1:14">
      <c r="A36" s="28">
        <v>31</v>
      </c>
      <c r="B36" s="34" t="s">
        <v>50</v>
      </c>
      <c r="C36" s="31" t="s">
        <v>15</v>
      </c>
      <c r="D36" s="19">
        <v>30</v>
      </c>
      <c r="E36" s="24">
        <v>209.1</v>
      </c>
      <c r="F36" s="8">
        <f t="shared" si="6"/>
        <v>6273</v>
      </c>
      <c r="G36" s="27">
        <v>219.5</v>
      </c>
      <c r="H36" s="8">
        <f t="shared" si="0"/>
        <v>6585</v>
      </c>
      <c r="I36" s="27">
        <v>217.65</v>
      </c>
      <c r="J36" s="8">
        <f t="shared" si="1"/>
        <v>6529.5</v>
      </c>
      <c r="K36" s="15">
        <f t="shared" si="2"/>
        <v>215.41666666666666</v>
      </c>
      <c r="L36" s="16">
        <f t="shared" si="3"/>
        <v>5.5480477046726309</v>
      </c>
      <c r="M36" s="17">
        <f t="shared" si="4"/>
        <v>2.5754960331168888E-2</v>
      </c>
      <c r="N36" s="18">
        <f t="shared" si="5"/>
        <v>6462.5999999999995</v>
      </c>
    </row>
    <row r="37" spans="1:14">
      <c r="A37" s="28">
        <v>32</v>
      </c>
      <c r="B37" s="34" t="s">
        <v>51</v>
      </c>
      <c r="C37" s="31" t="s">
        <v>15</v>
      </c>
      <c r="D37" s="19">
        <v>25</v>
      </c>
      <c r="E37" s="24">
        <v>1708</v>
      </c>
      <c r="F37" s="8">
        <f t="shared" si="6"/>
        <v>42700</v>
      </c>
      <c r="G37" s="27">
        <v>1920.6</v>
      </c>
      <c r="H37" s="8">
        <f t="shared" si="0"/>
        <v>48015</v>
      </c>
      <c r="I37" s="27">
        <v>1900.4</v>
      </c>
      <c r="J37" s="8">
        <f t="shared" si="1"/>
        <v>47510</v>
      </c>
      <c r="K37" s="15">
        <f t="shared" si="2"/>
        <v>1843</v>
      </c>
      <c r="L37" s="16">
        <f t="shared" si="3"/>
        <v>117.34888154558516</v>
      </c>
      <c r="M37" s="17">
        <f t="shared" si="4"/>
        <v>6.3672751788163409E-2</v>
      </c>
      <c r="N37" s="18">
        <f t="shared" si="5"/>
        <v>46075</v>
      </c>
    </row>
    <row r="38" spans="1:14">
      <c r="A38" s="28">
        <v>33</v>
      </c>
      <c r="B38" s="34" t="s">
        <v>52</v>
      </c>
      <c r="C38" s="30" t="s">
        <v>15</v>
      </c>
      <c r="D38" s="20">
        <v>20</v>
      </c>
      <c r="E38" s="24">
        <v>176.7</v>
      </c>
      <c r="F38" s="8">
        <f t="shared" si="6"/>
        <v>3534</v>
      </c>
      <c r="G38" s="27">
        <v>199.5</v>
      </c>
      <c r="H38" s="8">
        <f t="shared" si="0"/>
        <v>3990</v>
      </c>
      <c r="I38" s="27">
        <v>197.65</v>
      </c>
      <c r="J38" s="8">
        <f t="shared" si="1"/>
        <v>3953</v>
      </c>
      <c r="K38" s="15">
        <f t="shared" si="2"/>
        <v>191.28333333333333</v>
      </c>
      <c r="L38" s="16">
        <f t="shared" si="3"/>
        <v>12.663365797975365</v>
      </c>
      <c r="M38" s="17">
        <f t="shared" si="4"/>
        <v>6.6202138875884109E-2</v>
      </c>
      <c r="N38" s="18">
        <f t="shared" si="5"/>
        <v>3825.6</v>
      </c>
    </row>
    <row r="39" spans="1:14">
      <c r="A39" s="28">
        <v>34</v>
      </c>
      <c r="B39" s="34" t="s">
        <v>53</v>
      </c>
      <c r="C39" s="30" t="s">
        <v>15</v>
      </c>
      <c r="D39" s="20">
        <v>10</v>
      </c>
      <c r="E39" s="24">
        <v>1588</v>
      </c>
      <c r="F39" s="8">
        <f t="shared" si="6"/>
        <v>15880</v>
      </c>
      <c r="G39" s="27">
        <v>1920.6</v>
      </c>
      <c r="H39" s="8">
        <f t="shared" si="0"/>
        <v>19206</v>
      </c>
      <c r="I39" s="27">
        <v>1900.4</v>
      </c>
      <c r="J39" s="8">
        <f t="shared" si="1"/>
        <v>19004</v>
      </c>
      <c r="K39" s="15">
        <f t="shared" si="2"/>
        <v>1803</v>
      </c>
      <c r="L39" s="16">
        <f t="shared" si="3"/>
        <v>186.46919316605565</v>
      </c>
      <c r="M39" s="17">
        <f t="shared" si="4"/>
        <v>0.10342162682532205</v>
      </c>
      <c r="N39" s="18">
        <f t="shared" si="5"/>
        <v>18030</v>
      </c>
    </row>
    <row r="40" spans="1:14">
      <c r="A40" s="28">
        <v>35</v>
      </c>
      <c r="B40" s="34" t="s">
        <v>54</v>
      </c>
      <c r="C40" s="30" t="s">
        <v>15</v>
      </c>
      <c r="D40" s="20">
        <v>10</v>
      </c>
      <c r="E40" s="24">
        <v>1588</v>
      </c>
      <c r="F40" s="8">
        <f t="shared" si="6"/>
        <v>15880</v>
      </c>
      <c r="G40" s="27">
        <v>1920.6</v>
      </c>
      <c r="H40" s="8">
        <f t="shared" si="0"/>
        <v>19206</v>
      </c>
      <c r="I40" s="27">
        <v>1900.4</v>
      </c>
      <c r="J40" s="8">
        <f t="shared" si="1"/>
        <v>19004</v>
      </c>
      <c r="K40" s="15">
        <f t="shared" si="2"/>
        <v>1803</v>
      </c>
      <c r="L40" s="16">
        <f t="shared" si="3"/>
        <v>186.46919316605565</v>
      </c>
      <c r="M40" s="17">
        <f t="shared" si="4"/>
        <v>0.10342162682532205</v>
      </c>
      <c r="N40" s="18">
        <f t="shared" si="5"/>
        <v>18030</v>
      </c>
    </row>
    <row r="41" spans="1:14" ht="25.5">
      <c r="A41" s="28">
        <v>36</v>
      </c>
      <c r="B41" s="34" t="s">
        <v>55</v>
      </c>
      <c r="C41" s="30" t="s">
        <v>15</v>
      </c>
      <c r="D41" s="19">
        <v>30</v>
      </c>
      <c r="E41" s="24">
        <v>176.7</v>
      </c>
      <c r="F41" s="8">
        <f t="shared" si="6"/>
        <v>5301</v>
      </c>
      <c r="G41" s="27">
        <v>199.5</v>
      </c>
      <c r="H41" s="8">
        <f t="shared" si="0"/>
        <v>5985</v>
      </c>
      <c r="I41" s="27">
        <v>197.65</v>
      </c>
      <c r="J41" s="8">
        <f t="shared" si="1"/>
        <v>5929.5</v>
      </c>
      <c r="K41" s="15">
        <f t="shared" si="2"/>
        <v>191.28333333333333</v>
      </c>
      <c r="L41" s="16">
        <f t="shared" si="3"/>
        <v>12.663365797975365</v>
      </c>
      <c r="M41" s="17">
        <f t="shared" si="4"/>
        <v>6.6202138875884109E-2</v>
      </c>
      <c r="N41" s="18">
        <f t="shared" si="5"/>
        <v>5738.4</v>
      </c>
    </row>
    <row r="42" spans="1:14">
      <c r="A42" s="28">
        <v>37</v>
      </c>
      <c r="B42" s="34" t="s">
        <v>56</v>
      </c>
      <c r="C42" s="30" t="s">
        <v>15</v>
      </c>
      <c r="D42" s="19">
        <v>40</v>
      </c>
      <c r="E42" s="25">
        <v>1588</v>
      </c>
      <c r="F42" s="8">
        <f t="shared" si="6"/>
        <v>63520</v>
      </c>
      <c r="G42" s="27">
        <v>1920.6</v>
      </c>
      <c r="H42" s="8">
        <f t="shared" si="0"/>
        <v>76824</v>
      </c>
      <c r="I42" s="27">
        <v>1900.4</v>
      </c>
      <c r="J42" s="8">
        <f t="shared" si="1"/>
        <v>76016</v>
      </c>
      <c r="K42" s="15">
        <f t="shared" si="2"/>
        <v>1803</v>
      </c>
      <c r="L42" s="16">
        <f t="shared" si="3"/>
        <v>186.46919316605565</v>
      </c>
      <c r="M42" s="17">
        <f t="shared" si="4"/>
        <v>0.10342162682532205</v>
      </c>
      <c r="N42" s="18">
        <f t="shared" si="5"/>
        <v>72120</v>
      </c>
    </row>
    <row r="43" spans="1:14" ht="25.5">
      <c r="A43" s="28">
        <v>38</v>
      </c>
      <c r="B43" s="34" t="s">
        <v>57</v>
      </c>
      <c r="C43" s="30" t="s">
        <v>15</v>
      </c>
      <c r="D43" s="19">
        <v>70</v>
      </c>
      <c r="E43" s="25">
        <v>594</v>
      </c>
      <c r="F43" s="8">
        <f t="shared" si="6"/>
        <v>41580</v>
      </c>
      <c r="G43" s="27">
        <v>710</v>
      </c>
      <c r="H43" s="8">
        <f t="shared" si="0"/>
        <v>49700</v>
      </c>
      <c r="I43" s="27">
        <v>650</v>
      </c>
      <c r="J43" s="8">
        <f t="shared" si="1"/>
        <v>45500</v>
      </c>
      <c r="K43" s="15">
        <f t="shared" si="2"/>
        <v>651.33333333333337</v>
      </c>
      <c r="L43" s="16">
        <f t="shared" si="3"/>
        <v>58.011493114152579</v>
      </c>
      <c r="M43" s="17">
        <f t="shared" si="4"/>
        <v>8.9065751966457385E-2</v>
      </c>
      <c r="N43" s="18">
        <f t="shared" si="5"/>
        <v>45593.100000000006</v>
      </c>
    </row>
    <row r="44" spans="1:14" ht="25.5">
      <c r="A44" s="28">
        <v>39</v>
      </c>
      <c r="B44" s="34" t="s">
        <v>58</v>
      </c>
      <c r="C44" s="30" t="s">
        <v>15</v>
      </c>
      <c r="D44" s="19">
        <v>30</v>
      </c>
      <c r="E44" s="25">
        <v>796</v>
      </c>
      <c r="F44" s="8">
        <f t="shared" si="6"/>
        <v>23880</v>
      </c>
      <c r="G44" s="27">
        <v>898</v>
      </c>
      <c r="H44" s="8">
        <f t="shared" si="0"/>
        <v>26940</v>
      </c>
      <c r="I44" s="27">
        <v>837</v>
      </c>
      <c r="J44" s="8">
        <f t="shared" si="1"/>
        <v>25110</v>
      </c>
      <c r="K44" s="15">
        <f t="shared" si="2"/>
        <v>843.66666666666663</v>
      </c>
      <c r="L44" s="16">
        <f t="shared" si="3"/>
        <v>51.325757016660319</v>
      </c>
      <c r="M44" s="17">
        <f t="shared" si="4"/>
        <v>6.0836535381264704E-2</v>
      </c>
      <c r="N44" s="18">
        <f t="shared" si="5"/>
        <v>25310.1</v>
      </c>
    </row>
    <row r="45" spans="1:14" ht="25.5">
      <c r="A45" s="28">
        <v>40</v>
      </c>
      <c r="B45" s="34" t="s">
        <v>59</v>
      </c>
      <c r="C45" s="30" t="s">
        <v>15</v>
      </c>
      <c r="D45" s="19">
        <v>20</v>
      </c>
      <c r="E45" s="25">
        <v>594</v>
      </c>
      <c r="F45" s="8">
        <f t="shared" si="6"/>
        <v>11880</v>
      </c>
      <c r="G45" s="27">
        <v>710</v>
      </c>
      <c r="H45" s="8">
        <f t="shared" si="0"/>
        <v>14200</v>
      </c>
      <c r="I45" s="27">
        <v>650</v>
      </c>
      <c r="J45" s="8">
        <f t="shared" si="1"/>
        <v>13000</v>
      </c>
      <c r="K45" s="15">
        <f t="shared" si="2"/>
        <v>651.33333333333337</v>
      </c>
      <c r="L45" s="16">
        <f t="shared" si="3"/>
        <v>58.011493114152579</v>
      </c>
      <c r="M45" s="17">
        <f t="shared" si="4"/>
        <v>8.9065751966457385E-2</v>
      </c>
      <c r="N45" s="18">
        <f t="shared" si="5"/>
        <v>13026.6</v>
      </c>
    </row>
    <row r="46" spans="1:14" ht="25.5">
      <c r="A46" s="28">
        <v>41</v>
      </c>
      <c r="B46" s="34" t="s">
        <v>60</v>
      </c>
      <c r="C46" s="30" t="s">
        <v>15</v>
      </c>
      <c r="D46" s="19">
        <v>30</v>
      </c>
      <c r="E46" s="25">
        <v>796</v>
      </c>
      <c r="F46" s="8">
        <f t="shared" si="6"/>
        <v>23880</v>
      </c>
      <c r="G46" s="27">
        <v>898</v>
      </c>
      <c r="H46" s="8">
        <f t="shared" si="0"/>
        <v>26940</v>
      </c>
      <c r="I46" s="27">
        <v>837</v>
      </c>
      <c r="J46" s="8">
        <f t="shared" si="1"/>
        <v>25110</v>
      </c>
      <c r="K46" s="15">
        <f t="shared" si="2"/>
        <v>843.66666666666663</v>
      </c>
      <c r="L46" s="16">
        <f t="shared" si="3"/>
        <v>51.325757016660319</v>
      </c>
      <c r="M46" s="17">
        <f t="shared" si="4"/>
        <v>6.0836535381264704E-2</v>
      </c>
      <c r="N46" s="18">
        <f t="shared" si="5"/>
        <v>25310.1</v>
      </c>
    </row>
    <row r="47" spans="1:14" ht="25.5">
      <c r="A47" s="28">
        <v>42</v>
      </c>
      <c r="B47" s="34" t="s">
        <v>61</v>
      </c>
      <c r="C47" s="30" t="s">
        <v>15</v>
      </c>
      <c r="D47" s="20">
        <v>10</v>
      </c>
      <c r="E47" s="25">
        <v>3290</v>
      </c>
      <c r="F47" s="8">
        <f t="shared" si="6"/>
        <v>32900</v>
      </c>
      <c r="G47" s="27">
        <v>3382</v>
      </c>
      <c r="H47" s="8">
        <f t="shared" si="0"/>
        <v>33820</v>
      </c>
      <c r="I47" s="27">
        <v>3358</v>
      </c>
      <c r="J47" s="8">
        <f t="shared" si="1"/>
        <v>33580</v>
      </c>
      <c r="K47" s="15">
        <f t="shared" si="2"/>
        <v>3343.3333333333335</v>
      </c>
      <c r="L47" s="16">
        <f t="shared" si="3"/>
        <v>47.721413781801921</v>
      </c>
      <c r="M47" s="17">
        <f t="shared" si="4"/>
        <v>1.4273603324566874E-2</v>
      </c>
      <c r="N47" s="18">
        <f t="shared" si="5"/>
        <v>33433.300000000003</v>
      </c>
    </row>
    <row r="48" spans="1:14">
      <c r="A48" s="28">
        <v>43</v>
      </c>
      <c r="B48" s="34" t="s">
        <v>62</v>
      </c>
      <c r="C48" s="30" t="s">
        <v>15</v>
      </c>
      <c r="D48" s="19">
        <v>40</v>
      </c>
      <c r="E48" s="25">
        <v>209.1</v>
      </c>
      <c r="F48" s="8">
        <f t="shared" si="6"/>
        <v>8364</v>
      </c>
      <c r="G48" s="27">
        <v>219.5</v>
      </c>
      <c r="H48" s="8">
        <f t="shared" si="0"/>
        <v>8780</v>
      </c>
      <c r="I48" s="27">
        <v>217.65</v>
      </c>
      <c r="J48" s="8">
        <f t="shared" si="1"/>
        <v>8706</v>
      </c>
      <c r="K48" s="15">
        <f t="shared" si="2"/>
        <v>215.41666666666666</v>
      </c>
      <c r="L48" s="16">
        <f t="shared" si="3"/>
        <v>5.5480477046726309</v>
      </c>
      <c r="M48" s="17">
        <f t="shared" si="4"/>
        <v>2.5754960331168888E-2</v>
      </c>
      <c r="N48" s="18">
        <f t="shared" si="5"/>
        <v>8616.7999999999993</v>
      </c>
    </row>
    <row r="49" spans="1:14">
      <c r="A49" s="28">
        <v>44</v>
      </c>
      <c r="B49" s="34" t="s">
        <v>63</v>
      </c>
      <c r="C49" s="30" t="s">
        <v>15</v>
      </c>
      <c r="D49" s="19">
        <v>20</v>
      </c>
      <c r="E49" s="25">
        <v>209.1</v>
      </c>
      <c r="F49" s="8">
        <f t="shared" si="6"/>
        <v>4182</v>
      </c>
      <c r="G49" s="27">
        <v>219.5</v>
      </c>
      <c r="H49" s="8">
        <f t="shared" si="0"/>
        <v>4390</v>
      </c>
      <c r="I49" s="27">
        <v>217.65</v>
      </c>
      <c r="J49" s="8">
        <f t="shared" si="1"/>
        <v>4353</v>
      </c>
      <c r="K49" s="15">
        <f t="shared" si="2"/>
        <v>215.41666666666666</v>
      </c>
      <c r="L49" s="16">
        <f t="shared" si="3"/>
        <v>5.5480477046726309</v>
      </c>
      <c r="M49" s="17">
        <f t="shared" si="4"/>
        <v>2.5754960331168888E-2</v>
      </c>
      <c r="N49" s="18">
        <f t="shared" si="5"/>
        <v>4308.3999999999996</v>
      </c>
    </row>
    <row r="50" spans="1:14">
      <c r="A50" s="28">
        <v>45</v>
      </c>
      <c r="B50" s="34" t="s">
        <v>64</v>
      </c>
      <c r="C50" s="30" t="s">
        <v>15</v>
      </c>
      <c r="D50" s="19">
        <v>40</v>
      </c>
      <c r="E50" s="25">
        <v>209.1</v>
      </c>
      <c r="F50" s="8">
        <f t="shared" si="6"/>
        <v>8364</v>
      </c>
      <c r="G50" s="27">
        <v>219.5</v>
      </c>
      <c r="H50" s="8">
        <f t="shared" si="0"/>
        <v>8780</v>
      </c>
      <c r="I50" s="27">
        <v>217.65</v>
      </c>
      <c r="J50" s="8">
        <f t="shared" si="1"/>
        <v>8706</v>
      </c>
      <c r="K50" s="15">
        <f t="shared" si="2"/>
        <v>215.41666666666666</v>
      </c>
      <c r="L50" s="16">
        <f t="shared" si="3"/>
        <v>5.5480477046726309</v>
      </c>
      <c r="M50" s="17">
        <f t="shared" si="4"/>
        <v>2.5754960331168888E-2</v>
      </c>
      <c r="N50" s="18">
        <f t="shared" si="5"/>
        <v>8616.7999999999993</v>
      </c>
    </row>
    <row r="51" spans="1:14">
      <c r="A51" s="28">
        <v>46</v>
      </c>
      <c r="B51" s="34" t="s">
        <v>65</v>
      </c>
      <c r="C51" s="30" t="s">
        <v>15</v>
      </c>
      <c r="D51" s="19">
        <v>20</v>
      </c>
      <c r="E51" s="25">
        <v>209.1</v>
      </c>
      <c r="F51" s="8">
        <f t="shared" si="6"/>
        <v>4182</v>
      </c>
      <c r="G51" s="27">
        <v>219.5</v>
      </c>
      <c r="H51" s="8">
        <f t="shared" si="0"/>
        <v>4390</v>
      </c>
      <c r="I51" s="27">
        <v>217.65</v>
      </c>
      <c r="J51" s="8">
        <f t="shared" si="1"/>
        <v>4353</v>
      </c>
      <c r="K51" s="15">
        <f t="shared" si="2"/>
        <v>215.41666666666666</v>
      </c>
      <c r="L51" s="16">
        <f t="shared" si="3"/>
        <v>5.5480477046726309</v>
      </c>
      <c r="M51" s="17">
        <f t="shared" si="4"/>
        <v>2.5754960331168888E-2</v>
      </c>
      <c r="N51" s="18">
        <f t="shared" si="5"/>
        <v>4308.3999999999996</v>
      </c>
    </row>
    <row r="52" spans="1:14">
      <c r="A52" s="28">
        <v>47</v>
      </c>
      <c r="B52" s="34" t="s">
        <v>66</v>
      </c>
      <c r="C52" s="30" t="s">
        <v>15</v>
      </c>
      <c r="D52" s="20">
        <v>30</v>
      </c>
      <c r="E52" s="24">
        <v>37.25</v>
      </c>
      <c r="F52" s="8">
        <f t="shared" si="6"/>
        <v>1117.5</v>
      </c>
      <c r="G52" s="27">
        <v>39.1</v>
      </c>
      <c r="H52" s="8">
        <f t="shared" si="0"/>
        <v>1173</v>
      </c>
      <c r="I52" s="27">
        <v>38.39</v>
      </c>
      <c r="J52" s="8">
        <f t="shared" si="1"/>
        <v>1151.7</v>
      </c>
      <c r="K52" s="15">
        <f t="shared" si="2"/>
        <v>38.246666666666663</v>
      </c>
      <c r="L52" s="16">
        <f t="shared" si="3"/>
        <v>0.93329166573657119</v>
      </c>
      <c r="M52" s="17">
        <f t="shared" si="4"/>
        <v>2.440190863874598E-2</v>
      </c>
      <c r="N52" s="18">
        <f t="shared" si="5"/>
        <v>1147.5</v>
      </c>
    </row>
    <row r="53" spans="1:14">
      <c r="A53" s="28">
        <v>48</v>
      </c>
      <c r="B53" s="34" t="s">
        <v>67</v>
      </c>
      <c r="C53" s="30" t="s">
        <v>15</v>
      </c>
      <c r="D53" s="20">
        <v>40</v>
      </c>
      <c r="E53" s="24">
        <v>34.75</v>
      </c>
      <c r="F53" s="8">
        <f t="shared" si="6"/>
        <v>1390</v>
      </c>
      <c r="G53" s="27">
        <v>36.700000000000003</v>
      </c>
      <c r="H53" s="8">
        <f t="shared" si="0"/>
        <v>1468</v>
      </c>
      <c r="I53" s="27">
        <v>35.99</v>
      </c>
      <c r="J53" s="8">
        <f t="shared" si="1"/>
        <v>1439.6000000000001</v>
      </c>
      <c r="K53" s="15">
        <f t="shared" si="2"/>
        <v>35.813333333333333</v>
      </c>
      <c r="L53" s="16">
        <f t="shared" si="3"/>
        <v>0.98693127082558751</v>
      </c>
      <c r="M53" s="17">
        <f t="shared" si="4"/>
        <v>2.7557649036455349E-2</v>
      </c>
      <c r="N53" s="18">
        <f t="shared" si="5"/>
        <v>1432.4</v>
      </c>
    </row>
    <row r="54" spans="1:14">
      <c r="A54" s="28">
        <v>49</v>
      </c>
      <c r="B54" s="34" t="s">
        <v>68</v>
      </c>
      <c r="C54" s="30" t="s">
        <v>15</v>
      </c>
      <c r="D54" s="20">
        <v>40</v>
      </c>
      <c r="E54" s="24">
        <v>34.75</v>
      </c>
      <c r="F54" s="8">
        <f t="shared" si="6"/>
        <v>1390</v>
      </c>
      <c r="G54" s="27">
        <v>36.700000000000003</v>
      </c>
      <c r="H54" s="8">
        <f t="shared" si="0"/>
        <v>1468</v>
      </c>
      <c r="I54" s="27">
        <v>35.99</v>
      </c>
      <c r="J54" s="8">
        <f t="shared" si="1"/>
        <v>1439.6000000000001</v>
      </c>
      <c r="K54" s="15">
        <f t="shared" si="2"/>
        <v>35.813333333333333</v>
      </c>
      <c r="L54" s="16">
        <f t="shared" si="3"/>
        <v>0.98693127082558751</v>
      </c>
      <c r="M54" s="17">
        <f t="shared" si="4"/>
        <v>2.7557649036455349E-2</v>
      </c>
      <c r="N54" s="18">
        <f t="shared" si="5"/>
        <v>1432.4</v>
      </c>
    </row>
    <row r="55" spans="1:14">
      <c r="A55" s="28">
        <v>50</v>
      </c>
      <c r="B55" s="34" t="s">
        <v>69</v>
      </c>
      <c r="C55" s="30" t="s">
        <v>15</v>
      </c>
      <c r="D55" s="19">
        <v>290</v>
      </c>
      <c r="E55" s="24">
        <v>34.75</v>
      </c>
      <c r="F55" s="8">
        <f t="shared" si="6"/>
        <v>10077.5</v>
      </c>
      <c r="G55" s="27">
        <v>36.700000000000003</v>
      </c>
      <c r="H55" s="8">
        <f t="shared" si="0"/>
        <v>10643</v>
      </c>
      <c r="I55" s="27">
        <v>35.99</v>
      </c>
      <c r="J55" s="8">
        <f t="shared" si="1"/>
        <v>10437.1</v>
      </c>
      <c r="K55" s="15">
        <f t="shared" si="2"/>
        <v>35.813333333333333</v>
      </c>
      <c r="L55" s="16">
        <f t="shared" si="3"/>
        <v>0.98693127082558751</v>
      </c>
      <c r="M55" s="17">
        <f t="shared" si="4"/>
        <v>2.7557649036455349E-2</v>
      </c>
      <c r="N55" s="18">
        <f t="shared" si="5"/>
        <v>10384.900000000001</v>
      </c>
    </row>
    <row r="56" spans="1:14">
      <c r="A56" s="28">
        <v>51</v>
      </c>
      <c r="B56" s="34" t="s">
        <v>70</v>
      </c>
      <c r="C56" s="30" t="s">
        <v>15</v>
      </c>
      <c r="D56" s="20">
        <v>20</v>
      </c>
      <c r="E56" s="24">
        <v>34.75</v>
      </c>
      <c r="F56" s="8">
        <f t="shared" si="6"/>
        <v>695</v>
      </c>
      <c r="G56" s="27">
        <v>36.700000000000003</v>
      </c>
      <c r="H56" s="8">
        <f t="shared" si="0"/>
        <v>734</v>
      </c>
      <c r="I56" s="27">
        <v>35.99</v>
      </c>
      <c r="J56" s="8">
        <f t="shared" si="1"/>
        <v>719.80000000000007</v>
      </c>
      <c r="K56" s="15">
        <f t="shared" si="2"/>
        <v>35.813333333333333</v>
      </c>
      <c r="L56" s="16">
        <f t="shared" si="3"/>
        <v>0.98693127082558751</v>
      </c>
      <c r="M56" s="17">
        <f t="shared" si="4"/>
        <v>2.7557649036455349E-2</v>
      </c>
      <c r="N56" s="18">
        <f t="shared" si="5"/>
        <v>716.2</v>
      </c>
    </row>
    <row r="57" spans="1:14">
      <c r="A57" s="28">
        <v>52</v>
      </c>
      <c r="B57" s="34" t="s">
        <v>71</v>
      </c>
      <c r="C57" s="30" t="s">
        <v>15</v>
      </c>
      <c r="D57" s="20">
        <v>60</v>
      </c>
      <c r="E57" s="24">
        <v>34.75</v>
      </c>
      <c r="F57" s="8">
        <f t="shared" si="6"/>
        <v>2085</v>
      </c>
      <c r="G57" s="27">
        <v>36.700000000000003</v>
      </c>
      <c r="H57" s="8">
        <f t="shared" si="0"/>
        <v>2202</v>
      </c>
      <c r="I57" s="27">
        <v>35.99</v>
      </c>
      <c r="J57" s="8">
        <f t="shared" si="1"/>
        <v>2159.4</v>
      </c>
      <c r="K57" s="15">
        <f t="shared" si="2"/>
        <v>35.813333333333333</v>
      </c>
      <c r="L57" s="16">
        <f t="shared" si="3"/>
        <v>0.98693127082558751</v>
      </c>
      <c r="M57" s="17">
        <f t="shared" si="4"/>
        <v>2.7557649036455349E-2</v>
      </c>
      <c r="N57" s="18">
        <f t="shared" si="5"/>
        <v>2148.6000000000004</v>
      </c>
    </row>
    <row r="58" spans="1:14">
      <c r="A58" s="28">
        <v>53</v>
      </c>
      <c r="B58" s="34" t="s">
        <v>72</v>
      </c>
      <c r="C58" s="30" t="s">
        <v>15</v>
      </c>
      <c r="D58" s="19">
        <v>140</v>
      </c>
      <c r="E58" s="24">
        <v>38.9</v>
      </c>
      <c r="F58" s="8">
        <f t="shared" si="6"/>
        <v>5446</v>
      </c>
      <c r="G58" s="27">
        <v>40.9</v>
      </c>
      <c r="H58" s="8">
        <f t="shared" si="0"/>
        <v>5726</v>
      </c>
      <c r="I58" s="27">
        <v>40.1</v>
      </c>
      <c r="J58" s="8">
        <f t="shared" si="1"/>
        <v>5614</v>
      </c>
      <c r="K58" s="15">
        <f t="shared" si="2"/>
        <v>39.966666666666669</v>
      </c>
      <c r="L58" s="16">
        <f t="shared" si="3"/>
        <v>1.0066445913692015</v>
      </c>
      <c r="M58" s="17">
        <f t="shared" si="4"/>
        <v>2.5187104037594697E-2</v>
      </c>
      <c r="N58" s="18">
        <f t="shared" si="5"/>
        <v>5595.8</v>
      </c>
    </row>
    <row r="59" spans="1:14">
      <c r="A59" s="28">
        <v>54</v>
      </c>
      <c r="B59" s="34" t="s">
        <v>73</v>
      </c>
      <c r="C59" s="30" t="s">
        <v>15</v>
      </c>
      <c r="D59" s="19">
        <v>40</v>
      </c>
      <c r="E59" s="24">
        <v>38.9</v>
      </c>
      <c r="F59" s="8">
        <f t="shared" si="6"/>
        <v>1556</v>
      </c>
      <c r="G59" s="27">
        <v>40.9</v>
      </c>
      <c r="H59" s="8">
        <f t="shared" si="0"/>
        <v>1636</v>
      </c>
      <c r="I59" s="27">
        <v>40.1</v>
      </c>
      <c r="J59" s="8">
        <f t="shared" si="1"/>
        <v>1604</v>
      </c>
      <c r="K59" s="15">
        <f t="shared" si="2"/>
        <v>39.966666666666669</v>
      </c>
      <c r="L59" s="16">
        <f t="shared" si="3"/>
        <v>1.0066445913692015</v>
      </c>
      <c r="M59" s="17">
        <f t="shared" si="4"/>
        <v>2.5187104037594697E-2</v>
      </c>
      <c r="N59" s="18">
        <f t="shared" si="5"/>
        <v>1598.8</v>
      </c>
    </row>
    <row r="60" spans="1:14">
      <c r="A60" s="28">
        <v>55</v>
      </c>
      <c r="B60" s="34" t="s">
        <v>74</v>
      </c>
      <c r="C60" s="32" t="s">
        <v>15</v>
      </c>
      <c r="D60" s="19">
        <v>100</v>
      </c>
      <c r="E60" s="24">
        <v>21.7</v>
      </c>
      <c r="F60" s="8">
        <f t="shared" si="6"/>
        <v>2170</v>
      </c>
      <c r="G60" s="27">
        <v>23.5</v>
      </c>
      <c r="H60" s="8">
        <f t="shared" si="0"/>
        <v>2350</v>
      </c>
      <c r="I60" s="27">
        <v>22.45</v>
      </c>
      <c r="J60" s="8">
        <f t="shared" si="1"/>
        <v>2245</v>
      </c>
      <c r="K60" s="15">
        <f t="shared" si="2"/>
        <v>22.55</v>
      </c>
      <c r="L60" s="16">
        <f t="shared" si="3"/>
        <v>0.904157066001128</v>
      </c>
      <c r="M60" s="17">
        <f t="shared" si="4"/>
        <v>4.0095657028874854E-2</v>
      </c>
      <c r="N60" s="18">
        <f t="shared" si="5"/>
        <v>2255</v>
      </c>
    </row>
    <row r="61" spans="1:14">
      <c r="A61" s="28">
        <v>56</v>
      </c>
      <c r="B61" s="34" t="s">
        <v>75</v>
      </c>
      <c r="C61" s="30" t="s">
        <v>15</v>
      </c>
      <c r="D61" s="20">
        <v>100</v>
      </c>
      <c r="E61" s="24">
        <v>21.7</v>
      </c>
      <c r="F61" s="8">
        <f t="shared" si="6"/>
        <v>2170</v>
      </c>
      <c r="G61" s="27">
        <v>23.5</v>
      </c>
      <c r="H61" s="8">
        <f t="shared" si="0"/>
        <v>2350</v>
      </c>
      <c r="I61" s="27">
        <v>22.45</v>
      </c>
      <c r="J61" s="8">
        <f t="shared" si="1"/>
        <v>2245</v>
      </c>
      <c r="K61" s="15">
        <f t="shared" si="2"/>
        <v>22.55</v>
      </c>
      <c r="L61" s="16">
        <f t="shared" si="3"/>
        <v>0.904157066001128</v>
      </c>
      <c r="M61" s="17">
        <f t="shared" si="4"/>
        <v>4.0095657028874854E-2</v>
      </c>
      <c r="N61" s="18">
        <f t="shared" si="5"/>
        <v>2255</v>
      </c>
    </row>
    <row r="62" spans="1:14">
      <c r="A62" s="28">
        <v>57</v>
      </c>
      <c r="B62" s="34" t="s">
        <v>76</v>
      </c>
      <c r="C62" s="30" t="s">
        <v>15</v>
      </c>
      <c r="D62" s="19">
        <v>50</v>
      </c>
      <c r="E62" s="24">
        <v>21.7</v>
      </c>
      <c r="F62" s="8">
        <f t="shared" si="6"/>
        <v>1085</v>
      </c>
      <c r="G62" s="27">
        <v>23.5</v>
      </c>
      <c r="H62" s="8">
        <f t="shared" si="0"/>
        <v>1175</v>
      </c>
      <c r="I62" s="27">
        <v>22.45</v>
      </c>
      <c r="J62" s="8">
        <f t="shared" si="1"/>
        <v>1122.5</v>
      </c>
      <c r="K62" s="15">
        <f t="shared" si="2"/>
        <v>22.55</v>
      </c>
      <c r="L62" s="16">
        <f t="shared" si="3"/>
        <v>0.904157066001128</v>
      </c>
      <c r="M62" s="17">
        <f t="shared" si="4"/>
        <v>4.0095657028874854E-2</v>
      </c>
      <c r="N62" s="18">
        <f t="shared" si="5"/>
        <v>1127.5</v>
      </c>
    </row>
    <row r="63" spans="1:14" ht="25.5">
      <c r="A63" s="28">
        <v>58</v>
      </c>
      <c r="B63" s="34" t="s">
        <v>77</v>
      </c>
      <c r="C63" s="30" t="s">
        <v>15</v>
      </c>
      <c r="D63" s="19">
        <v>300</v>
      </c>
      <c r="E63" s="24">
        <v>139.69999999999999</v>
      </c>
      <c r="F63" s="8">
        <f t="shared" si="6"/>
        <v>41910</v>
      </c>
      <c r="G63" s="27">
        <v>141.9</v>
      </c>
      <c r="H63" s="8">
        <f t="shared" si="0"/>
        <v>42570</v>
      </c>
      <c r="I63" s="27">
        <v>140.5</v>
      </c>
      <c r="J63" s="8">
        <f t="shared" si="1"/>
        <v>42150</v>
      </c>
      <c r="K63" s="15">
        <f t="shared" si="2"/>
        <v>140.70000000000002</v>
      </c>
      <c r="L63" s="16">
        <f t="shared" si="3"/>
        <v>1.113552872563456</v>
      </c>
      <c r="M63" s="17">
        <f t="shared" si="4"/>
        <v>7.9143772037203689E-3</v>
      </c>
      <c r="N63" s="18">
        <f t="shared" si="5"/>
        <v>42210</v>
      </c>
    </row>
    <row r="64" spans="1:14">
      <c r="A64" s="28">
        <v>59</v>
      </c>
      <c r="B64" s="34" t="s">
        <v>78</v>
      </c>
      <c r="C64" s="30" t="s">
        <v>15</v>
      </c>
      <c r="D64" s="19">
        <v>10</v>
      </c>
      <c r="E64" s="24">
        <v>53.05</v>
      </c>
      <c r="F64" s="8">
        <f t="shared" si="6"/>
        <v>530.5</v>
      </c>
      <c r="G64" s="27">
        <v>59.95</v>
      </c>
      <c r="H64" s="8">
        <f t="shared" si="0"/>
        <v>599.5</v>
      </c>
      <c r="I64" s="27">
        <v>58.9</v>
      </c>
      <c r="J64" s="8">
        <f t="shared" si="1"/>
        <v>589</v>
      </c>
      <c r="K64" s="15">
        <f t="shared" si="2"/>
        <v>57.300000000000004</v>
      </c>
      <c r="L64" s="16">
        <f t="shared" si="3"/>
        <v>3.7178622890041675</v>
      </c>
      <c r="M64" s="17">
        <f t="shared" si="4"/>
        <v>6.488415862136418E-2</v>
      </c>
      <c r="N64" s="18">
        <f t="shared" si="5"/>
        <v>573</v>
      </c>
    </row>
    <row r="65" spans="1:14" ht="25.5">
      <c r="A65" s="28">
        <v>60</v>
      </c>
      <c r="B65" s="34" t="s">
        <v>79</v>
      </c>
      <c r="C65" s="30" t="s">
        <v>15</v>
      </c>
      <c r="D65" s="20">
        <v>8</v>
      </c>
      <c r="E65" s="26">
        <v>2950</v>
      </c>
      <c r="F65" s="8">
        <f t="shared" si="6"/>
        <v>23600</v>
      </c>
      <c r="G65" s="27">
        <v>3210</v>
      </c>
      <c r="H65" s="8">
        <f t="shared" si="0"/>
        <v>25680</v>
      </c>
      <c r="I65" s="27">
        <v>3140</v>
      </c>
      <c r="J65" s="8">
        <f t="shared" si="1"/>
        <v>25120</v>
      </c>
      <c r="K65" s="15">
        <f t="shared" si="2"/>
        <v>3100</v>
      </c>
      <c r="L65" s="16">
        <f t="shared" si="3"/>
        <v>134.53624047073711</v>
      </c>
      <c r="M65" s="17">
        <f t="shared" si="4"/>
        <v>4.3398787248624872E-2</v>
      </c>
      <c r="N65" s="18">
        <f t="shared" si="5"/>
        <v>24800</v>
      </c>
    </row>
    <row r="66" spans="1:14" ht="25.5">
      <c r="A66" s="28">
        <v>61</v>
      </c>
      <c r="B66" s="34" t="s">
        <v>80</v>
      </c>
      <c r="C66" s="30" t="s">
        <v>15</v>
      </c>
      <c r="D66" s="20">
        <v>5</v>
      </c>
      <c r="E66" s="26">
        <v>2950</v>
      </c>
      <c r="F66" s="8">
        <f t="shared" si="6"/>
        <v>14750</v>
      </c>
      <c r="G66" s="27">
        <v>3210</v>
      </c>
      <c r="H66" s="8">
        <f t="shared" si="0"/>
        <v>16050</v>
      </c>
      <c r="I66" s="27">
        <v>3102</v>
      </c>
      <c r="J66" s="8">
        <f t="shared" si="1"/>
        <v>15510</v>
      </c>
      <c r="K66" s="15">
        <f t="shared" si="2"/>
        <v>3087.3333333333335</v>
      </c>
      <c r="L66" s="16">
        <f t="shared" si="3"/>
        <v>130.61903893894623</v>
      </c>
      <c r="M66" s="17">
        <f t="shared" si="4"/>
        <v>4.2308045434769882E-2</v>
      </c>
      <c r="N66" s="18">
        <f t="shared" si="5"/>
        <v>15436.65</v>
      </c>
    </row>
    <row r="67" spans="1:14">
      <c r="A67" s="28">
        <v>62</v>
      </c>
      <c r="B67" s="34" t="s">
        <v>81</v>
      </c>
      <c r="C67" s="30" t="s">
        <v>15</v>
      </c>
      <c r="D67" s="19">
        <v>20</v>
      </c>
      <c r="E67" s="25">
        <v>53.5</v>
      </c>
      <c r="F67" s="8">
        <f t="shared" si="6"/>
        <v>1070</v>
      </c>
      <c r="G67" s="27">
        <v>59.95</v>
      </c>
      <c r="H67" s="8">
        <f t="shared" si="0"/>
        <v>1199</v>
      </c>
      <c r="I67" s="27">
        <v>58.9</v>
      </c>
      <c r="J67" s="8">
        <f t="shared" si="1"/>
        <v>1178</v>
      </c>
      <c r="K67" s="15">
        <f t="shared" si="2"/>
        <v>57.449999999999996</v>
      </c>
      <c r="L67" s="16">
        <f t="shared" si="3"/>
        <v>3.4608524961345686</v>
      </c>
      <c r="M67" s="17">
        <f t="shared" si="4"/>
        <v>6.0241122648121301E-2</v>
      </c>
      <c r="N67" s="18">
        <f t="shared" si="5"/>
        <v>1149</v>
      </c>
    </row>
    <row r="68" spans="1:14">
      <c r="A68" s="28">
        <v>63</v>
      </c>
      <c r="B68" s="34" t="s">
        <v>82</v>
      </c>
      <c r="C68" s="30" t="s">
        <v>15</v>
      </c>
      <c r="D68" s="19">
        <v>20</v>
      </c>
      <c r="E68" s="25">
        <v>53.5</v>
      </c>
      <c r="F68" s="8">
        <f t="shared" si="6"/>
        <v>1070</v>
      </c>
      <c r="G68" s="27">
        <v>59.95</v>
      </c>
      <c r="H68" s="8">
        <f t="shared" si="0"/>
        <v>1199</v>
      </c>
      <c r="I68" s="27">
        <v>58.9</v>
      </c>
      <c r="J68" s="8">
        <f t="shared" si="1"/>
        <v>1178</v>
      </c>
      <c r="K68" s="15">
        <f t="shared" si="2"/>
        <v>57.449999999999996</v>
      </c>
      <c r="L68" s="16">
        <f t="shared" si="3"/>
        <v>3.4608524961345686</v>
      </c>
      <c r="M68" s="17">
        <f t="shared" si="4"/>
        <v>6.0241122648121301E-2</v>
      </c>
      <c r="N68" s="18">
        <f t="shared" si="5"/>
        <v>1149</v>
      </c>
    </row>
    <row r="69" spans="1:14" ht="25.5">
      <c r="A69" s="28">
        <v>64</v>
      </c>
      <c r="B69" s="34" t="s">
        <v>83</v>
      </c>
      <c r="C69" s="30" t="s">
        <v>15</v>
      </c>
      <c r="D69" s="19">
        <v>10</v>
      </c>
      <c r="E69" s="25">
        <v>1312</v>
      </c>
      <c r="F69" s="8">
        <f t="shared" si="6"/>
        <v>13120</v>
      </c>
      <c r="G69" s="27">
        <v>1470</v>
      </c>
      <c r="H69" s="8">
        <f t="shared" si="0"/>
        <v>14700</v>
      </c>
      <c r="I69" s="27">
        <v>1362</v>
      </c>
      <c r="J69" s="8">
        <f t="shared" si="1"/>
        <v>13620</v>
      </c>
      <c r="K69" s="15">
        <f t="shared" si="2"/>
        <v>1381.3333333333333</v>
      </c>
      <c r="L69" s="16">
        <f t="shared" si="3"/>
        <v>80.754772820765766</v>
      </c>
      <c r="M69" s="17">
        <f t="shared" si="4"/>
        <v>5.8461466810399931E-2</v>
      </c>
      <c r="N69" s="18">
        <f t="shared" si="5"/>
        <v>13813.3</v>
      </c>
    </row>
    <row r="70" spans="1:14" ht="38.25">
      <c r="A70" s="28">
        <v>65</v>
      </c>
      <c r="B70" s="34" t="s">
        <v>84</v>
      </c>
      <c r="C70" s="31" t="s">
        <v>15</v>
      </c>
      <c r="D70" s="19">
        <v>1100</v>
      </c>
      <c r="E70" s="15">
        <v>57.9</v>
      </c>
      <c r="F70" s="8">
        <f t="shared" si="6"/>
        <v>63690</v>
      </c>
      <c r="G70" s="27">
        <v>59.9</v>
      </c>
      <c r="H70" s="8">
        <f t="shared" si="0"/>
        <v>65890</v>
      </c>
      <c r="I70" s="27">
        <v>58.96</v>
      </c>
      <c r="J70" s="8">
        <f t="shared" si="1"/>
        <v>64856</v>
      </c>
      <c r="K70" s="15">
        <f t="shared" si="2"/>
        <v>58.919999999999995</v>
      </c>
      <c r="L70" s="16">
        <f t="shared" si="3"/>
        <v>1.0005998201082231</v>
      </c>
      <c r="M70" s="17">
        <f t="shared" si="4"/>
        <v>1.6982345894572697E-2</v>
      </c>
      <c r="N70" s="18">
        <f t="shared" si="5"/>
        <v>64812</v>
      </c>
    </row>
    <row r="71" spans="1:14" ht="25.5">
      <c r="A71" s="28">
        <v>66</v>
      </c>
      <c r="B71" s="34" t="s">
        <v>85</v>
      </c>
      <c r="C71" s="31" t="s">
        <v>15</v>
      </c>
      <c r="D71" s="19">
        <v>80</v>
      </c>
      <c r="E71" s="15">
        <v>678</v>
      </c>
      <c r="F71" s="8">
        <f t="shared" si="6"/>
        <v>54240</v>
      </c>
      <c r="G71" s="27">
        <v>728</v>
      </c>
      <c r="H71" s="8">
        <f t="shared" si="0"/>
        <v>58240</v>
      </c>
      <c r="I71" s="27">
        <v>718</v>
      </c>
      <c r="J71" s="8">
        <f t="shared" si="1"/>
        <v>57440</v>
      </c>
      <c r="K71" s="15">
        <f t="shared" si="2"/>
        <v>708</v>
      </c>
      <c r="L71" s="16">
        <f t="shared" si="3"/>
        <v>26.457513110645905</v>
      </c>
      <c r="M71" s="17">
        <f t="shared" si="4"/>
        <v>3.7369368800347323E-2</v>
      </c>
      <c r="N71" s="18">
        <f t="shared" si="5"/>
        <v>56640</v>
      </c>
    </row>
    <row r="72" spans="1:14" ht="12.75" customHeight="1">
      <c r="A72" s="28">
        <v>67</v>
      </c>
      <c r="B72" s="34" t="s">
        <v>86</v>
      </c>
      <c r="C72" s="31" t="s">
        <v>15</v>
      </c>
      <c r="D72" s="19">
        <v>80</v>
      </c>
      <c r="E72" s="15">
        <v>678</v>
      </c>
      <c r="F72" s="8">
        <f t="shared" si="6"/>
        <v>54240</v>
      </c>
      <c r="G72" s="27">
        <v>728</v>
      </c>
      <c r="H72" s="8">
        <f t="shared" si="0"/>
        <v>58240</v>
      </c>
      <c r="I72" s="27">
        <v>718</v>
      </c>
      <c r="J72" s="8">
        <f t="shared" si="1"/>
        <v>57440</v>
      </c>
      <c r="K72" s="15">
        <f t="shared" si="2"/>
        <v>708</v>
      </c>
      <c r="L72" s="16">
        <f t="shared" si="3"/>
        <v>26.457513110645905</v>
      </c>
      <c r="M72" s="17">
        <f t="shared" si="4"/>
        <v>3.7369368800347323E-2</v>
      </c>
      <c r="N72" s="18">
        <f t="shared" si="5"/>
        <v>56640</v>
      </c>
    </row>
    <row r="73" spans="1:14" ht="25.5">
      <c r="A73" s="28">
        <v>68</v>
      </c>
      <c r="B73" s="34" t="s">
        <v>87</v>
      </c>
      <c r="C73" s="31" t="s">
        <v>15</v>
      </c>
      <c r="D73" s="19">
        <v>10</v>
      </c>
      <c r="E73" s="15">
        <v>1312</v>
      </c>
      <c r="F73" s="8">
        <f t="shared" si="6"/>
        <v>13120</v>
      </c>
      <c r="G73" s="27">
        <v>1470</v>
      </c>
      <c r="H73" s="8">
        <f t="shared" si="0"/>
        <v>14700</v>
      </c>
      <c r="I73" s="27">
        <v>1362</v>
      </c>
      <c r="J73" s="8">
        <f t="shared" si="1"/>
        <v>13620</v>
      </c>
      <c r="K73" s="15">
        <f t="shared" si="2"/>
        <v>1381.3333333333333</v>
      </c>
      <c r="L73" s="16">
        <f t="shared" si="3"/>
        <v>80.754772820765766</v>
      </c>
      <c r="M73" s="17">
        <f t="shared" si="4"/>
        <v>5.8461466810399931E-2</v>
      </c>
      <c r="N73" s="18">
        <f t="shared" si="5"/>
        <v>13813.3</v>
      </c>
    </row>
    <row r="74" spans="1:14" ht="12.75" customHeight="1">
      <c r="A74" s="28">
        <v>69</v>
      </c>
      <c r="B74" s="34" t="s">
        <v>88</v>
      </c>
      <c r="C74" s="31" t="s">
        <v>15</v>
      </c>
      <c r="D74" s="19">
        <v>10</v>
      </c>
      <c r="E74" s="15">
        <v>1312</v>
      </c>
      <c r="F74" s="8">
        <f t="shared" si="6"/>
        <v>13120</v>
      </c>
      <c r="G74" s="27">
        <v>1470</v>
      </c>
      <c r="H74" s="8">
        <f t="shared" si="0"/>
        <v>14700</v>
      </c>
      <c r="I74" s="27">
        <v>1362</v>
      </c>
      <c r="J74" s="8">
        <f t="shared" si="1"/>
        <v>13620</v>
      </c>
      <c r="K74" s="15">
        <f t="shared" si="2"/>
        <v>1381.3333333333333</v>
      </c>
      <c r="L74" s="16">
        <f t="shared" si="3"/>
        <v>80.754772820765766</v>
      </c>
      <c r="M74" s="17">
        <f t="shared" si="4"/>
        <v>5.8461466810399931E-2</v>
      </c>
      <c r="N74" s="18">
        <f t="shared" si="5"/>
        <v>13813.3</v>
      </c>
    </row>
    <row r="75" spans="1:14">
      <c r="A75" s="28">
        <v>70</v>
      </c>
      <c r="B75" s="34" t="s">
        <v>89</v>
      </c>
      <c r="C75" s="31" t="s">
        <v>15</v>
      </c>
      <c r="D75" s="19">
        <v>10</v>
      </c>
      <c r="E75" s="15">
        <v>1588</v>
      </c>
      <c r="F75" s="8">
        <f t="shared" si="6"/>
        <v>15880</v>
      </c>
      <c r="G75" s="27">
        <v>1920.6</v>
      </c>
      <c r="H75" s="8">
        <f t="shared" si="0"/>
        <v>19206</v>
      </c>
      <c r="I75" s="27">
        <v>1900.4</v>
      </c>
      <c r="J75" s="8">
        <f t="shared" si="1"/>
        <v>19004</v>
      </c>
      <c r="K75" s="15">
        <f t="shared" si="2"/>
        <v>1803</v>
      </c>
      <c r="L75" s="16">
        <f t="shared" si="3"/>
        <v>186.46919316605565</v>
      </c>
      <c r="M75" s="17">
        <f t="shared" si="4"/>
        <v>0.10342162682532205</v>
      </c>
      <c r="N75" s="18">
        <f t="shared" si="5"/>
        <v>18030</v>
      </c>
    </row>
    <row r="76" spans="1:14">
      <c r="A76" s="9"/>
      <c r="B76" s="33" t="s">
        <v>10</v>
      </c>
      <c r="C76" s="10"/>
      <c r="D76" s="11"/>
      <c r="E76" s="12"/>
      <c r="F76" s="14">
        <f>SUM(F6:F75)</f>
        <v>1914274.5</v>
      </c>
      <c r="G76" s="12"/>
      <c r="H76" s="14">
        <f>SUM(H6:H75)</f>
        <v>2057781</v>
      </c>
      <c r="I76" s="12"/>
      <c r="J76" s="14">
        <f>SUM(J6:J75)</f>
        <v>2009484.7000000002</v>
      </c>
      <c r="K76" s="12"/>
      <c r="L76" s="12"/>
      <c r="M76" s="12"/>
      <c r="N76" s="12">
        <f>SUM(N6:N75)</f>
        <v>1993844.8000000003</v>
      </c>
    </row>
    <row r="79" spans="1:14" ht="15.75">
      <c r="A79" s="6"/>
      <c r="B79" s="41" t="s">
        <v>19</v>
      </c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</row>
  </sheetData>
  <mergeCells count="16">
    <mergeCell ref="A1:N1"/>
    <mergeCell ref="B79:N7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2022-11-16T06:41:53Z</cp:lastPrinted>
  <dcterms:created xsi:type="dcterms:W3CDTF">2018-12-14T15:08:00Z</dcterms:created>
  <dcterms:modified xsi:type="dcterms:W3CDTF">2023-01-31T10:58:19Z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