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D8ECA15-C645-4F8A-B1C8-D33ADEAA6A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5" i="1" l="1"/>
  <c r="H15" i="1"/>
  <c r="I15" i="1"/>
  <c r="J15" i="1"/>
  <c r="K15" i="1"/>
  <c r="F15" i="1"/>
  <c r="E15" i="1"/>
  <c r="M13" i="1" l="1"/>
  <c r="L13" i="1" s="1"/>
  <c r="P13" i="1" s="1"/>
  <c r="M14" i="1"/>
  <c r="L14" i="1" s="1"/>
  <c r="P14" i="1" s="1"/>
  <c r="O14" i="1" l="1"/>
  <c r="O13" i="1"/>
  <c r="D15" i="1" l="1"/>
  <c r="M12" i="1" l="1"/>
  <c r="O12" i="1" s="1"/>
  <c r="O15" i="1" s="1"/>
  <c r="O18" i="1" l="1"/>
  <c r="E33" i="1" s="1"/>
  <c r="L12" i="1"/>
  <c r="P12" i="1" s="1"/>
  <c r="E32" i="1" l="1"/>
</calcChain>
</file>

<file path=xl/sharedStrings.xml><?xml version="1.0" encoding="utf-8"?>
<sst xmlns="http://schemas.openxmlformats.org/spreadsheetml/2006/main" count="39" uniqueCount="38">
  <si>
    <t>методом сопоставимых рыночных цен (анализ рынка)</t>
  </si>
  <si>
    <t>№ п/п</t>
  </si>
  <si>
    <t>Наименование товара</t>
  </si>
  <si>
    <t>Ед. изм.</t>
  </si>
  <si>
    <t>Кол-во</t>
  </si>
  <si>
    <t xml:space="preserve">Коммерческие предложения поставщиков. </t>
  </si>
  <si>
    <t>Коэффициент вариации *</t>
  </si>
  <si>
    <t>Средняя цена за ед., руб.</t>
  </si>
  <si>
    <t>Всего, руб.</t>
  </si>
  <si>
    <t>Цена за ед., руб.</t>
  </si>
  <si>
    <t>КП №1</t>
  </si>
  <si>
    <t>КП №2</t>
  </si>
  <si>
    <t>КП №3</t>
  </si>
  <si>
    <t>КП №4</t>
  </si>
  <si>
    <t>КП №5</t>
  </si>
  <si>
    <t>КП №6</t>
  </si>
  <si>
    <t>ИТОГО</t>
  </si>
  <si>
    <t xml:space="preserve"> </t>
  </si>
  <si>
    <t>*</t>
  </si>
  <si>
    <t>**</t>
  </si>
  <si>
    <t>Столбец "Расчетная цена" заполняется Заказчиком при необходимости в случае, если</t>
  </si>
  <si>
    <t>в расчете Н(М)Ц используется не средняя цена за единицу, а минимальная или иная цена за единицу.</t>
  </si>
  <si>
    <t>В данном случае после слов "Расчетная цена" указывается, например, "(минимальная)".</t>
  </si>
  <si>
    <t>Если в расчете используется средняя цена за единицу, столбец "Расчетная цена" не заполняется.</t>
  </si>
  <si>
    <t>Столбец "Расчетная цена", а также иные столбцы не подлежат удалению в табличном редакторе Microsoft Office Excel, при любых расчетах.</t>
  </si>
  <si>
    <t>КП №7</t>
  </si>
  <si>
    <t>Начальная (максимальная) цена закупки установлена равной среднему арифметическому из представленных цен, а именно</t>
  </si>
  <si>
    <t>рублей.</t>
  </si>
  <si>
    <t>В случае если коэффициент вариации составляет менее 33 %, совокупность цен принимается однородной</t>
  </si>
  <si>
    <t>Если коэффициент вариации превышает 33%, целесообразно провести дополнительные исследования в целях увеличения количества ценовой информации, используемой в расчетах.</t>
  </si>
  <si>
    <t>Расчетная цена за ед. ** , руб.</t>
  </si>
  <si>
    <t>шт</t>
  </si>
  <si>
    <t>XII. ОБОСНОВАНИЕ НАЧАЛЬНОЙ (МАКСИМАЛЬНОЙ) ЦЕНЫ ДОГОВОРА</t>
  </si>
  <si>
    <t>на поставку алкалиновых батареек для нужд ГАУ МО "ЦСП № 4"</t>
  </si>
  <si>
    <t>Батарейка размер 9V, Duracell</t>
  </si>
  <si>
    <t>упаковка</t>
  </si>
  <si>
    <t>Батарейка льчиковая 18шт в упаковке, Duracell</t>
  </si>
  <si>
    <t>Батарейка мизинчиковая 12 шт в упаковке, Duracell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</si>
</sst>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&quot;р.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9" fillId="0" borderId="0" xfId="0" applyNumberFormat="1" applyFont="1" applyBorder="1" applyAlignment="1">
      <alignment horizontal="center" vertical="center"/>
    </xf>
    <xf numFmtId="164" fontId="9" fillId="0" borderId="0" xfId="1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9" fontId="1" fillId="0" borderId="0" xfId="0" applyNumberFormat="1" applyFont="1" applyFill="1"/>
    <xf numFmtId="4" fontId="5" fillId="0" borderId="0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Fill="1" applyAlignment="1">
      <alignment horizontal="center"/>
    </xf>
    <xf numFmtId="4" fontId="3" fillId="0" borderId="1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view="pageBreakPreview" topLeftCell="A7" zoomScaleSheetLayoutView="100" workbookViewId="0">
      <selection activeCell="G14" sqref="G14"/>
    </sheetView>
  </sheetViews>
  <sheetFormatPr defaultColWidth="9.140625" defaultRowHeight="15" x14ac:dyDescent="0.25"/>
  <cols>
    <col min="1" max="1" width="5.5703125" style="1" customWidth="1"/>
    <col min="2" max="2" width="16.85546875" style="1" customWidth="1"/>
    <col min="3" max="3" width="10.7109375" style="1" customWidth="1"/>
    <col min="4" max="4" width="10.7109375" style="3" customWidth="1"/>
    <col min="5" max="5" width="16.28515625" style="1" customWidth="1"/>
    <col min="6" max="6" width="15.140625" style="1" customWidth="1"/>
    <col min="7" max="7" width="13.7109375" style="1" customWidth="1"/>
    <col min="8" max="8" width="0.140625" style="1" customWidth="1"/>
    <col min="9" max="11" width="12.7109375" style="1" hidden="1" customWidth="1"/>
    <col min="12" max="12" width="11.7109375" style="29" customWidth="1"/>
    <col min="13" max="13" width="16.28515625" style="1" customWidth="1"/>
    <col min="14" max="14" width="14.7109375" style="1" customWidth="1"/>
    <col min="15" max="15" width="16.85546875" style="1" customWidth="1"/>
    <col min="16" max="16384" width="9.140625" style="1"/>
  </cols>
  <sheetData>
    <row r="1" spans="1:16" x14ac:dyDescent="0.25">
      <c r="B1" s="2"/>
    </row>
    <row r="2" spans="1:16" x14ac:dyDescent="0.25">
      <c r="B2" s="2"/>
    </row>
    <row r="3" spans="1:16" x14ac:dyDescent="0.2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x14ac:dyDescent="0.25">
      <c r="A4" s="42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x14ac:dyDescent="0.25">
      <c r="A5" s="42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7" spans="1:16" ht="15.75" thickBot="1" x14ac:dyDescent="0.3"/>
    <row r="8" spans="1:16" x14ac:dyDescent="0.25">
      <c r="A8" s="44" t="s">
        <v>1</v>
      </c>
      <c r="B8" s="46" t="s">
        <v>2</v>
      </c>
      <c r="C8" s="46" t="s">
        <v>3</v>
      </c>
      <c r="D8" s="47" t="s">
        <v>4</v>
      </c>
      <c r="E8" s="46" t="s">
        <v>5</v>
      </c>
      <c r="F8" s="46"/>
      <c r="G8" s="46"/>
      <c r="H8" s="46"/>
      <c r="I8" s="46"/>
      <c r="J8" s="46"/>
      <c r="K8" s="46"/>
      <c r="L8" s="49" t="s">
        <v>6</v>
      </c>
      <c r="M8" s="49" t="s">
        <v>7</v>
      </c>
      <c r="N8" s="49" t="s">
        <v>30</v>
      </c>
      <c r="O8" s="38" t="s">
        <v>8</v>
      </c>
    </row>
    <row r="9" spans="1:16" x14ac:dyDescent="0.25">
      <c r="A9" s="45"/>
      <c r="B9" s="40"/>
      <c r="C9" s="40"/>
      <c r="D9" s="48"/>
      <c r="E9" s="40" t="s">
        <v>9</v>
      </c>
      <c r="F9" s="40"/>
      <c r="G9" s="40"/>
      <c r="H9" s="40"/>
      <c r="I9" s="40"/>
      <c r="J9" s="40"/>
      <c r="K9" s="40"/>
      <c r="L9" s="50"/>
      <c r="M9" s="50"/>
      <c r="N9" s="50"/>
      <c r="O9" s="39"/>
    </row>
    <row r="10" spans="1:16" x14ac:dyDescent="0.25">
      <c r="A10" s="45"/>
      <c r="B10" s="40"/>
      <c r="C10" s="40"/>
      <c r="D10" s="48"/>
      <c r="E10" s="40" t="s">
        <v>10</v>
      </c>
      <c r="F10" s="40" t="s">
        <v>11</v>
      </c>
      <c r="G10" s="51" t="s">
        <v>12</v>
      </c>
      <c r="H10" s="40" t="s">
        <v>13</v>
      </c>
      <c r="I10" s="40" t="s">
        <v>14</v>
      </c>
      <c r="J10" s="40" t="s">
        <v>15</v>
      </c>
      <c r="K10" s="40" t="s">
        <v>25</v>
      </c>
      <c r="L10" s="50"/>
      <c r="M10" s="50"/>
      <c r="N10" s="50"/>
      <c r="O10" s="39"/>
    </row>
    <row r="11" spans="1:16" x14ac:dyDescent="0.25">
      <c r="A11" s="45"/>
      <c r="B11" s="40"/>
      <c r="C11" s="40"/>
      <c r="D11" s="48"/>
      <c r="E11" s="40"/>
      <c r="F11" s="40"/>
      <c r="G11" s="52"/>
      <c r="H11" s="40"/>
      <c r="I11" s="40"/>
      <c r="J11" s="40"/>
      <c r="K11" s="40"/>
      <c r="L11" s="50"/>
      <c r="M11" s="50"/>
      <c r="N11" s="50"/>
      <c r="O11" s="39"/>
    </row>
    <row r="12" spans="1:16" ht="25.5" x14ac:dyDescent="0.25">
      <c r="A12" s="27">
        <v>1</v>
      </c>
      <c r="B12" s="37" t="s">
        <v>34</v>
      </c>
      <c r="C12" s="4" t="s">
        <v>31</v>
      </c>
      <c r="D12" s="5">
        <v>50</v>
      </c>
      <c r="E12" s="5">
        <v>405.84</v>
      </c>
      <c r="F12" s="5">
        <v>394.02</v>
      </c>
      <c r="G12" s="5">
        <v>417.66</v>
      </c>
      <c r="H12" s="5"/>
      <c r="I12" s="5"/>
      <c r="J12" s="5"/>
      <c r="K12" s="5"/>
      <c r="L12" s="30">
        <f t="shared" ref="L12:L14" si="0">ROUND(STDEV(E12,F12,H12,I12,J12,K12)/M12*100,2)</f>
        <v>2.06</v>
      </c>
      <c r="M12" s="6">
        <f>ROUND(AVERAGE(E12:K12),2)</f>
        <v>405.84</v>
      </c>
      <c r="N12" s="6"/>
      <c r="O12" s="7">
        <f>ROUND(IF(N12&gt;0,N12,M12)*D12,2)</f>
        <v>20292</v>
      </c>
      <c r="P12" s="1" t="str">
        <f t="shared" ref="P12:P14" si="1">IF(L12&lt;33,"ОДНОРОДНЫЕ","НЕОДНОРОДНЫЕ")</f>
        <v>ОДНОРОДНЫЕ</v>
      </c>
    </row>
    <row r="13" spans="1:16" ht="38.25" x14ac:dyDescent="0.25">
      <c r="A13" s="35">
        <v>2</v>
      </c>
      <c r="B13" s="37" t="s">
        <v>36</v>
      </c>
      <c r="C13" s="4" t="s">
        <v>35</v>
      </c>
      <c r="D13" s="8">
        <v>36</v>
      </c>
      <c r="E13" s="8">
        <v>1038.96</v>
      </c>
      <c r="F13" s="8">
        <v>999</v>
      </c>
      <c r="G13" s="8">
        <v>1078.92</v>
      </c>
      <c r="H13" s="8"/>
      <c r="I13" s="8"/>
      <c r="J13" s="8"/>
      <c r="K13" s="8"/>
      <c r="L13" s="30">
        <f t="shared" si="0"/>
        <v>2.72</v>
      </c>
      <c r="M13" s="6">
        <f t="shared" ref="M13:M14" si="2">ROUND(AVERAGE(E13:K13),2)</f>
        <v>1038.96</v>
      </c>
      <c r="N13" s="6"/>
      <c r="O13" s="7">
        <f t="shared" ref="O13:O14" si="3">ROUND(IF(N13&gt;0,N13,M13)*D13,2)</f>
        <v>37402.559999999998</v>
      </c>
      <c r="P13" s="1" t="str">
        <f t="shared" si="1"/>
        <v>ОДНОРОДНЫЕ</v>
      </c>
    </row>
    <row r="14" spans="1:16" ht="51" x14ac:dyDescent="0.25">
      <c r="A14" s="36">
        <v>3</v>
      </c>
      <c r="B14" s="37" t="s">
        <v>37</v>
      </c>
      <c r="C14" s="4" t="s">
        <v>35</v>
      </c>
      <c r="D14" s="8">
        <v>9</v>
      </c>
      <c r="E14" s="8">
        <v>666.6</v>
      </c>
      <c r="F14" s="8">
        <v>634.86</v>
      </c>
      <c r="G14" s="8">
        <v>685.65</v>
      </c>
      <c r="H14" s="8"/>
      <c r="I14" s="8"/>
      <c r="J14" s="8"/>
      <c r="K14" s="8"/>
      <c r="L14" s="30">
        <f t="shared" si="0"/>
        <v>3.39</v>
      </c>
      <c r="M14" s="6">
        <f t="shared" si="2"/>
        <v>662.37</v>
      </c>
      <c r="N14" s="6"/>
      <c r="O14" s="7">
        <f t="shared" si="3"/>
        <v>5961.33</v>
      </c>
      <c r="P14" s="1" t="str">
        <f t="shared" si="1"/>
        <v>ОДНОРОДНЫЕ</v>
      </c>
    </row>
    <row r="15" spans="1:16" ht="15.75" thickBot="1" x14ac:dyDescent="0.3">
      <c r="A15" s="9"/>
      <c r="B15" s="10" t="s">
        <v>16</v>
      </c>
      <c r="C15" s="11" t="s">
        <v>17</v>
      </c>
      <c r="D15" s="28">
        <f>SUM(D12:D14)</f>
        <v>95</v>
      </c>
      <c r="E15" s="14">
        <f t="shared" ref="E15:K15" si="4">SUMPRODUCT(E12:E14,$D12:$D14)</f>
        <v>63693.96</v>
      </c>
      <c r="F15" s="14">
        <f t="shared" si="4"/>
        <v>61378.74</v>
      </c>
      <c r="G15" s="14">
        <f t="shared" si="4"/>
        <v>65894.97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14">
        <f t="shared" si="4"/>
        <v>0</v>
      </c>
      <c r="L15" s="10"/>
      <c r="M15" s="12"/>
      <c r="N15" s="12"/>
      <c r="O15" s="34">
        <f>SUM(O12:O14)</f>
        <v>63655.89</v>
      </c>
    </row>
    <row r="16" spans="1:16" ht="15.75" x14ac:dyDescent="0.25">
      <c r="B16" s="15"/>
      <c r="E16" s="13"/>
      <c r="F16" s="13"/>
      <c r="O16" s="16"/>
    </row>
    <row r="17" spans="1:17" ht="15.75" x14ac:dyDescent="0.25">
      <c r="B17" s="15"/>
      <c r="E17" s="13"/>
      <c r="F17" s="13"/>
      <c r="O17" s="16"/>
    </row>
    <row r="18" spans="1:17" s="15" customFormat="1" ht="15.75" x14ac:dyDescent="0.25">
      <c r="B18" s="15" t="s">
        <v>26</v>
      </c>
      <c r="C18" s="17"/>
      <c r="D18" s="17"/>
      <c r="E18" s="18"/>
      <c r="F18" s="18"/>
      <c r="G18" s="19"/>
      <c r="H18" s="19"/>
      <c r="I18" s="17"/>
      <c r="J18" s="17"/>
      <c r="K18" s="17"/>
      <c r="L18" s="31"/>
      <c r="M18" s="17"/>
      <c r="N18" s="26"/>
      <c r="O18" s="20">
        <f>O15</f>
        <v>63655.89</v>
      </c>
      <c r="P18" s="15" t="s">
        <v>27</v>
      </c>
      <c r="Q18" s="17"/>
    </row>
    <row r="21" spans="1:17" s="22" customFormat="1" ht="15.75" x14ac:dyDescent="0.25">
      <c r="A21" s="21" t="s">
        <v>18</v>
      </c>
      <c r="B21" s="15" t="s">
        <v>28</v>
      </c>
      <c r="C21" s="15"/>
      <c r="D21" s="15"/>
      <c r="E21" s="15"/>
      <c r="F21" s="15"/>
      <c r="G21" s="15"/>
      <c r="H21" s="15"/>
      <c r="I21" s="15"/>
      <c r="J21" s="15"/>
      <c r="K21" s="15"/>
      <c r="L21" s="32"/>
      <c r="M21" s="15"/>
      <c r="N21" s="15"/>
      <c r="O21" s="3"/>
    </row>
    <row r="22" spans="1:17" s="22" customFormat="1" ht="15" customHeight="1" x14ac:dyDescent="0.25">
      <c r="A22" s="21"/>
      <c r="B22" s="15" t="s">
        <v>29</v>
      </c>
      <c r="C22" s="15"/>
      <c r="D22" s="15"/>
      <c r="E22" s="15"/>
      <c r="F22" s="15"/>
      <c r="G22" s="15"/>
      <c r="H22" s="15"/>
      <c r="I22" s="15"/>
      <c r="J22" s="15"/>
      <c r="K22" s="15"/>
      <c r="L22" s="32"/>
      <c r="M22" s="15"/>
      <c r="N22" s="15"/>
      <c r="O22" s="3"/>
    </row>
    <row r="23" spans="1:17" s="22" customFormat="1" ht="15.75" x14ac:dyDescent="0.25">
      <c r="A23" s="2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32"/>
      <c r="M23" s="15"/>
      <c r="N23" s="15"/>
      <c r="O23" s="3"/>
    </row>
    <row r="24" spans="1:17" s="22" customFormat="1" ht="15.75" x14ac:dyDescent="0.25">
      <c r="A24" s="21" t="s">
        <v>19</v>
      </c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32"/>
      <c r="M24" s="15"/>
      <c r="N24" s="15"/>
      <c r="O24" s="3"/>
    </row>
    <row r="25" spans="1:17" s="22" customFormat="1" ht="15.75" x14ac:dyDescent="0.25">
      <c r="A25" s="21"/>
      <c r="B25" s="15" t="s">
        <v>21</v>
      </c>
      <c r="C25" s="15"/>
      <c r="D25" s="15"/>
      <c r="E25" s="15"/>
      <c r="F25" s="15"/>
      <c r="G25" s="15"/>
      <c r="H25" s="15"/>
      <c r="I25" s="15"/>
      <c r="J25" s="15"/>
      <c r="K25" s="15"/>
      <c r="L25" s="32"/>
      <c r="M25" s="15"/>
      <c r="N25" s="15"/>
      <c r="O25" s="3"/>
    </row>
    <row r="26" spans="1:17" s="22" customFormat="1" ht="15.75" x14ac:dyDescent="0.25">
      <c r="A26" s="21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32"/>
      <c r="M26" s="15"/>
      <c r="N26" s="15"/>
      <c r="O26" s="3"/>
    </row>
    <row r="27" spans="1:17" s="22" customFormat="1" ht="15.75" x14ac:dyDescent="0.25">
      <c r="A27" s="2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32"/>
      <c r="M27" s="15"/>
      <c r="N27" s="15"/>
      <c r="O27" s="3"/>
    </row>
    <row r="28" spans="1:17" s="22" customFormat="1" ht="15.75" x14ac:dyDescent="0.25">
      <c r="A28" s="21"/>
      <c r="B28" s="15" t="s">
        <v>23</v>
      </c>
      <c r="C28" s="15"/>
      <c r="D28" s="15"/>
      <c r="E28" s="15"/>
      <c r="F28" s="15"/>
      <c r="G28" s="15"/>
      <c r="H28" s="15"/>
      <c r="I28" s="15"/>
      <c r="J28" s="15"/>
      <c r="K28" s="15"/>
      <c r="L28" s="32"/>
      <c r="M28" s="15"/>
      <c r="N28" s="15"/>
      <c r="O28" s="3"/>
    </row>
    <row r="29" spans="1:17" s="22" customFormat="1" ht="15.75" x14ac:dyDescent="0.25">
      <c r="A29" s="21"/>
      <c r="B29" s="15" t="s">
        <v>24</v>
      </c>
      <c r="C29" s="15"/>
      <c r="D29" s="15"/>
      <c r="E29" s="15"/>
      <c r="F29" s="15"/>
      <c r="G29" s="15"/>
      <c r="H29" s="15"/>
      <c r="I29" s="15"/>
      <c r="J29" s="15"/>
      <c r="K29" s="15"/>
      <c r="L29" s="32"/>
      <c r="M29" s="15"/>
      <c r="N29" s="15"/>
      <c r="O29" s="3"/>
    </row>
    <row r="30" spans="1:17" s="22" customFormat="1" x14ac:dyDescent="0.25">
      <c r="A30" s="21"/>
      <c r="E30" s="23"/>
      <c r="L30" s="33"/>
      <c r="N30" s="24"/>
      <c r="O30" s="3"/>
    </row>
    <row r="31" spans="1:17" s="22" customFormat="1" x14ac:dyDescent="0.25">
      <c r="A31" s="21"/>
      <c r="E31" s="23"/>
      <c r="L31" s="33"/>
      <c r="N31" s="24"/>
      <c r="O31" s="3"/>
    </row>
    <row r="32" spans="1:17" s="22" customFormat="1" x14ac:dyDescent="0.25">
      <c r="A32" s="21"/>
      <c r="D32" s="25">
        <v>0</v>
      </c>
      <c r="E32" s="23">
        <f>O$18*D32</f>
        <v>0</v>
      </c>
      <c r="L32" s="33"/>
      <c r="N32" s="24"/>
      <c r="O32" s="3"/>
    </row>
    <row r="33" spans="1:15" s="22" customFormat="1" x14ac:dyDescent="0.25">
      <c r="A33" s="21"/>
      <c r="D33" s="25">
        <v>0.05</v>
      </c>
      <c r="E33" s="23">
        <f>O$18*D33</f>
        <v>3182.7945</v>
      </c>
      <c r="L33" s="33"/>
      <c r="N33" s="24"/>
      <c r="O33" s="3"/>
    </row>
  </sheetData>
  <mergeCells count="20">
    <mergeCell ref="A3:O3"/>
    <mergeCell ref="A4:O4"/>
    <mergeCell ref="A5:O5"/>
    <mergeCell ref="A8:A11"/>
    <mergeCell ref="B8:B11"/>
    <mergeCell ref="C8:C11"/>
    <mergeCell ref="D8:D11"/>
    <mergeCell ref="E8:K8"/>
    <mergeCell ref="L8:L11"/>
    <mergeCell ref="G10:G11"/>
    <mergeCell ref="M8:M11"/>
    <mergeCell ref="N8:N11"/>
    <mergeCell ref="O8:O11"/>
    <mergeCell ref="E9:K9"/>
    <mergeCell ref="E10:E11"/>
    <mergeCell ref="F10:F11"/>
    <mergeCell ref="H10:H11"/>
    <mergeCell ref="I10:I11"/>
    <mergeCell ref="J10:J11"/>
    <mergeCell ref="K10:K11"/>
  </mergeCells>
  <conditionalFormatting sqref="E12:K14">
    <cfRule type="cellIs" dxfId="5" priority="13" operator="equal">
      <formula>0</formula>
    </cfRule>
    <cfRule type="cellIs" dxfId="4" priority="14" operator="equal">
      <formula>0</formula>
    </cfRule>
  </conditionalFormatting>
  <conditionalFormatting sqref="P12:P14">
    <cfRule type="containsText" dxfId="3" priority="12" operator="containsText" text="НЕОДНОРОДНЫЕ">
      <formula>NOT(ISERROR(SEARCH("НЕОДНОРОДНЫЕ",P12)))</formula>
    </cfRule>
  </conditionalFormatting>
  <conditionalFormatting sqref="L12:L14">
    <cfRule type="cellIs" dxfId="2" priority="11" operator="greaterThan">
      <formula>30</formula>
    </cfRule>
  </conditionalFormatting>
  <conditionalFormatting sqref="D12:D14">
    <cfRule type="cellIs" dxfId="1" priority="1" operator="equal">
      <formula>0</formula>
    </cfRule>
    <cfRule type="cellIs" dxfId="0" priority="2" operator="equal">
      <formula>0</formula>
    </cfRule>
  </conditionalFormatting>
  <dataValidations count="1">
    <dataValidation type="decimal" operator="greaterThan" allowBlank="1" showInputMessage="1" showErrorMessage="1" sqref="O21 O16:O17" xr:uid="{00000000-0002-0000-0000-000000000000}">
      <formula1>30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2021-09-28T11:55:40Z</dcterms:modified>
</cp:coreProperties>
</file>