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G15" i="4" l="1"/>
  <c r="H15" i="4" s="1"/>
  <c r="G16" i="4"/>
  <c r="M16" i="4" s="1"/>
  <c r="G17" i="4"/>
  <c r="H17" i="4" s="1"/>
  <c r="G18" i="4"/>
  <c r="H18" i="4" s="1"/>
  <c r="G19" i="4"/>
  <c r="M19" i="4" s="1"/>
  <c r="G20" i="4"/>
  <c r="M20" i="4" s="1"/>
  <c r="G21" i="4"/>
  <c r="M21" i="4" s="1"/>
  <c r="I15" i="4"/>
  <c r="J15" i="4" s="1"/>
  <c r="I16" i="4"/>
  <c r="J16" i="4" s="1"/>
  <c r="I17" i="4"/>
  <c r="J17" i="4" s="1"/>
  <c r="M17" i="4"/>
  <c r="I18" i="4"/>
  <c r="J18" i="4"/>
  <c r="M18" i="4"/>
  <c r="I19" i="4"/>
  <c r="J19" i="4" s="1"/>
  <c r="I20" i="4"/>
  <c r="J20" i="4" s="1"/>
  <c r="I21" i="4"/>
  <c r="J21" i="4" s="1"/>
  <c r="H21" i="4" l="1"/>
  <c r="H19" i="4"/>
  <c r="H20" i="4"/>
  <c r="H16" i="4"/>
  <c r="M15" i="4"/>
  <c r="I14" i="4"/>
  <c r="J14" i="4" s="1"/>
  <c r="G14" i="4"/>
  <c r="M14" i="4" s="1"/>
  <c r="H14" i="4" l="1"/>
  <c r="M22" i="4" l="1"/>
</calcChain>
</file>

<file path=xl/sharedStrings.xml><?xml version="1.0" encoding="utf-8"?>
<sst xmlns="http://schemas.openxmlformats.org/spreadsheetml/2006/main" count="43" uniqueCount="36">
  <si>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</si>
  <si>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</si>
  <si>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</si>
  <si>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</si>
  <si>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</si>
  <si>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</si>
  <si>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</si>
  <si>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</si>
  <si>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</si>
  <si>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</si>
  <si>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</si>
  <si>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</si>
  <si>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</si>
  <si>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</si>
  <si>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</si>
  <si>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</si>
  <si>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</si>
  <si>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</si>
  <si>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</si>
  <si>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</si>
  <si>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</si>
  <si>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</si>
  <si>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</si>
  <si>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</si>
  <si>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</si>
  <si>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</si>
  <si>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>Молоко питьевое, коровье, ультрапастеризованное, пакетированное, жирн. 3,2%, для детского питания, фасовка до 1л (включительно)</t>
  </si>
  <si>
    <t>Творог, фасованный до 0,5 кг, жирн. 9%</t>
  </si>
  <si>
    <t>Ряженка, пакетированная, жирн. 3,2 %, для детского питания, фасовка. до 1л (включительно)</t>
  </si>
  <si>
    <t>Кефир, пакетиров. (мягкая упаковка), жирн.3,2%, для детского питания, фасовка до 1л (включительно)</t>
  </si>
  <si>
    <t>Сметана фасованная до 0,5 кг (включительно), жирн. 15%</t>
  </si>
  <si>
    <t>Масло сладко-сливочное несоленое, жирн. 82,5%, сорт высший, промыш. фасовка,  до 0,5 кг (включительно)</t>
  </si>
  <si>
    <t>Сыр  полутвердый, с м.д.ж.  45%, фас. до 2,5 кг (включительно)</t>
  </si>
  <si>
    <t>Молоко цельное сгущенное с сахаром, жирн. 8,5 %, вес до 0,5кг (включительно)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</si>
  <si>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(молочная и кисломолочная продукция) для нужд МАДОУ №27 "Радость" в 201году       </t>
    </r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</si>
  <si>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16.11.2020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</si>
</sst>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2" fontId="9" fillId="3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10" fillId="0" borderId="1" xfId="0" applyFont="1" applyFill="1" applyBorder="1" applyAlignment="1">
      <alignment horizontal="justify" wrapText="1"/>
    </xf>
    <xf numFmtId="0" fontId="10" fillId="0" borderId="1" xfId="0" applyFont="1" applyFill="1" applyBorder="1" applyAlignment="1">
      <alignment wrapText="1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6" zoomScale="90" zoomScaleNormal="90" zoomScaleSheetLayoutView="90" workbookViewId="0">
      <selection activeCell="P21" sqref="P21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35" t="s">
        <v>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5" x14ac:dyDescent="0.25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8"/>
      <c r="K2" s="38"/>
      <c r="L2" s="38"/>
      <c r="M2" s="38"/>
    </row>
    <row r="3" spans="1:13" ht="27" customHeight="1" x14ac:dyDescent="0.25">
      <c r="A3" s="27" t="s">
        <v>35</v>
      </c>
      <c r="B3" s="27"/>
      <c r="C3" s="27"/>
      <c r="D3" s="27"/>
      <c r="E3" s="27"/>
      <c r="F3" s="27"/>
      <c r="G3" s="27"/>
      <c r="H3" s="27"/>
      <c r="I3" s="27"/>
      <c r="J3" s="28"/>
      <c r="K3" s="28"/>
      <c r="L3" s="28"/>
      <c r="M3" s="28"/>
    </row>
    <row r="4" spans="1:13" ht="30" customHeight="1" x14ac:dyDescent="0.25">
      <c r="A4" s="27" t="s">
        <v>8</v>
      </c>
      <c r="B4" s="27"/>
      <c r="C4" s="27"/>
      <c r="D4" s="27"/>
      <c r="E4" s="27"/>
      <c r="F4" s="27"/>
      <c r="G4" s="27"/>
      <c r="H4" s="27"/>
      <c r="I4" s="27"/>
      <c r="J4" s="28"/>
      <c r="K4" s="28"/>
      <c r="L4" s="28"/>
      <c r="M4" s="28"/>
    </row>
    <row r="5" spans="1:13" ht="28.5" customHeight="1" x14ac:dyDescent="0.25">
      <c r="A5" s="27" t="s">
        <v>20</v>
      </c>
      <c r="B5" s="27"/>
      <c r="C5" s="27"/>
      <c r="D5" s="27"/>
      <c r="E5" s="27"/>
      <c r="F5" s="27"/>
      <c r="G5" s="27"/>
      <c r="H5" s="27"/>
      <c r="I5" s="27"/>
      <c r="J5" s="28"/>
      <c r="K5" s="28"/>
      <c r="L5" s="28"/>
      <c r="M5" s="28"/>
    </row>
    <row r="6" spans="1:13" ht="18" customHeight="1" x14ac:dyDescent="0.25">
      <c r="A6" s="27" t="s">
        <v>9</v>
      </c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</row>
    <row r="7" spans="1:13" ht="18.75" customHeight="1" x14ac:dyDescent="0.25">
      <c r="A7" s="27" t="s">
        <v>10</v>
      </c>
      <c r="B7" s="27"/>
      <c r="C7" s="27"/>
      <c r="D7" s="27"/>
      <c r="E7" s="27"/>
      <c r="F7" s="27"/>
      <c r="G7" s="27"/>
      <c r="H7" s="27"/>
      <c r="I7" s="27"/>
      <c r="J7" s="28"/>
      <c r="K7" s="28"/>
      <c r="L7" s="28"/>
      <c r="M7" s="28"/>
    </row>
    <row r="8" spans="1:13" ht="18.75" customHeight="1" x14ac:dyDescent="0.25">
      <c r="A8" s="27" t="s">
        <v>11</v>
      </c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</row>
    <row r="9" spans="1:13" x14ac:dyDescent="0.2">
      <c r="A9" s="29"/>
      <c r="B9" s="29"/>
      <c r="C9" s="29"/>
      <c r="D9" s="29"/>
      <c r="E9" s="29"/>
      <c r="F9" s="29"/>
      <c r="G9" s="29"/>
      <c r="H9" s="29"/>
      <c r="I9" s="29"/>
    </row>
    <row r="10" spans="1:13" ht="15.75" hidden="1" customHeight="1" x14ac:dyDescent="0.25">
      <c r="A10" s="2"/>
      <c r="B10" s="2"/>
      <c r="C10" s="30"/>
      <c r="D10" s="30"/>
      <c r="E10" s="30"/>
      <c r="F10" s="30"/>
      <c r="G10" s="30"/>
      <c r="H10" s="30"/>
      <c r="I10" s="30"/>
    </row>
    <row r="11" spans="1:13" ht="56.25" customHeight="1" x14ac:dyDescent="0.2">
      <c r="A11" s="31" t="s">
        <v>4</v>
      </c>
      <c r="B11" s="25" t="s">
        <v>5</v>
      </c>
      <c r="C11" s="25" t="s">
        <v>0</v>
      </c>
      <c r="D11" s="33" t="s">
        <v>6</v>
      </c>
      <c r="E11" s="34"/>
      <c r="F11" s="34"/>
      <c r="G11" s="23" t="s">
        <v>2</v>
      </c>
      <c r="H11" s="23" t="s">
        <v>3</v>
      </c>
      <c r="I11" s="23" t="s">
        <v>1</v>
      </c>
      <c r="J11" s="25" t="s">
        <v>14</v>
      </c>
      <c r="K11" s="25" t="s">
        <v>12</v>
      </c>
      <c r="L11" s="23" t="s">
        <v>13</v>
      </c>
      <c r="M11" s="25" t="s">
        <v>15</v>
      </c>
    </row>
    <row r="12" spans="1:13" ht="98.25" customHeight="1" x14ac:dyDescent="0.2">
      <c r="A12" s="32"/>
      <c r="B12" s="25"/>
      <c r="C12" s="25"/>
      <c r="D12" s="8" t="s">
        <v>21</v>
      </c>
      <c r="E12" s="8" t="s">
        <v>22</v>
      </c>
      <c r="F12" s="8" t="s">
        <v>23</v>
      </c>
      <c r="G12" s="24"/>
      <c r="H12" s="24"/>
      <c r="I12" s="24"/>
      <c r="J12" s="25"/>
      <c r="K12" s="25"/>
      <c r="L12" s="24"/>
      <c r="M12" s="25"/>
    </row>
    <row r="13" spans="1:13" x14ac:dyDescent="0.2">
      <c r="A13" s="9">
        <v>1</v>
      </c>
      <c r="B13" s="10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11">
        <v>8</v>
      </c>
      <c r="I13" s="10">
        <v>9</v>
      </c>
      <c r="J13" s="13">
        <v>10</v>
      </c>
      <c r="K13" s="14">
        <v>11</v>
      </c>
      <c r="L13" s="14">
        <v>12</v>
      </c>
      <c r="M13" s="15">
        <v>13</v>
      </c>
    </row>
    <row r="14" spans="1:13" ht="51.75" x14ac:dyDescent="0.25">
      <c r="A14" s="7">
        <v>1</v>
      </c>
      <c r="B14" s="39" t="s">
        <v>26</v>
      </c>
      <c r="C14" s="4">
        <v>3</v>
      </c>
      <c r="D14" s="20">
        <v>54</v>
      </c>
      <c r="E14" s="20">
        <v>56.7</v>
      </c>
      <c r="F14" s="20">
        <v>57</v>
      </c>
      <c r="G14" s="5">
        <f t="shared" ref="G14:G21" si="0">ROUND((D14+E14+F14)/3,2)</f>
        <v>55.9</v>
      </c>
      <c r="H14" s="6">
        <f t="shared" ref="H14" si="1">SQRT(((D14-G14)*(D14-G14)+(E14-G14)*(E14-G14)+(F14-G14)*(F14-G14))/(C14-1))</f>
        <v>1.6522711641858312</v>
      </c>
      <c r="I14" s="18">
        <f t="shared" ref="I14" si="2">STDEVA(D14:F14)/(SUM(D14:F14)/COUNTIF(D14:F14,"&gt;0"))</f>
        <v>2.9557623688476409E-2</v>
      </c>
      <c r="J14" s="12" t="str">
        <f t="shared" ref="J14" si="3">IF(I14&lt;33,"ОДНОРОДНЫЕ","НЕОДНОРОДНЫЕ")</f>
        <v>ОДНОРОДНЫЕ</v>
      </c>
      <c r="K14" s="21">
        <v>8872.9535999999989</v>
      </c>
      <c r="L14" s="3" t="s">
        <v>19</v>
      </c>
      <c r="M14" s="5">
        <f t="shared" ref="M14" si="4">G14*K14</f>
        <v>495998.10623999994</v>
      </c>
    </row>
    <row r="15" spans="1:13" ht="31.5" x14ac:dyDescent="0.25">
      <c r="A15" s="7">
        <v>2</v>
      </c>
      <c r="B15" s="40" t="s">
        <v>27</v>
      </c>
      <c r="C15" s="4">
        <v>3</v>
      </c>
      <c r="D15" s="20">
        <v>250</v>
      </c>
      <c r="E15" s="20">
        <v>260</v>
      </c>
      <c r="F15" s="20">
        <v>270</v>
      </c>
      <c r="G15" s="5">
        <f t="shared" si="0"/>
        <v>260</v>
      </c>
      <c r="H15" s="6">
        <f t="shared" ref="H15:H21" si="5">SQRT(((D15-G15)*(D15-G15)+(E15-G15)*(E15-G15)+(F15-G15)*(F15-G15))/(C15-1))</f>
        <v>10</v>
      </c>
      <c r="I15" s="18">
        <f>STDEVA(D15:F15)/(SUM(D15:F15)/COUNTIF(D15:F15,"&gt;0"))</f>
        <v>3.8461538461538464E-2</v>
      </c>
      <c r="J15" s="12" t="str">
        <f t="shared" ref="J15:J21" si="6">IF(I15&lt;33,"ОДНОРОДНЫЕ","НЕОДНОРОДНЫЕ")</f>
        <v>ОДНОРОДНЫЕ</v>
      </c>
      <c r="K15" s="21">
        <v>1351.7952</v>
      </c>
      <c r="L15" s="3" t="s">
        <v>19</v>
      </c>
      <c r="M15" s="5">
        <f t="shared" ref="M15:M21" si="7">G15*K15</f>
        <v>351466.75199999998</v>
      </c>
    </row>
    <row r="16" spans="1:13" ht="39" x14ac:dyDescent="0.25">
      <c r="A16" s="7">
        <v>3</v>
      </c>
      <c r="B16" s="39" t="s">
        <v>28</v>
      </c>
      <c r="C16" s="4">
        <v>3</v>
      </c>
      <c r="D16" s="20">
        <v>80</v>
      </c>
      <c r="E16" s="20">
        <v>81</v>
      </c>
      <c r="F16" s="20">
        <v>84</v>
      </c>
      <c r="G16" s="5">
        <f t="shared" si="0"/>
        <v>81.67</v>
      </c>
      <c r="H16" s="6">
        <f t="shared" si="5"/>
        <v>2.0816700026661286</v>
      </c>
      <c r="I16" s="18">
        <f t="shared" ref="I16:I21" si="8">STDEVA(D16:F16)/(SUM(D16:F16)/COUNTIF(D16:F16,"&gt;0"))</f>
        <v>2.5489787748564894E-2</v>
      </c>
      <c r="J16" s="12" t="str">
        <f t="shared" si="6"/>
        <v>ОДНОРОДНЫЕ</v>
      </c>
      <c r="K16" s="21">
        <v>2915.7072000000003</v>
      </c>
      <c r="L16" s="3" t="s">
        <v>19</v>
      </c>
      <c r="M16" s="5">
        <f t="shared" si="7"/>
        <v>238125.80702400004</v>
      </c>
    </row>
    <row r="17" spans="1:13" ht="39" x14ac:dyDescent="0.25">
      <c r="A17" s="7">
        <v>4</v>
      </c>
      <c r="B17" s="39" t="s">
        <v>29</v>
      </c>
      <c r="C17" s="4">
        <v>3</v>
      </c>
      <c r="D17" s="20">
        <v>68</v>
      </c>
      <c r="E17" s="20">
        <v>68.3</v>
      </c>
      <c r="F17" s="20">
        <v>70</v>
      </c>
      <c r="G17" s="5">
        <f t="shared" si="0"/>
        <v>68.77</v>
      </c>
      <c r="H17" s="6">
        <f t="shared" si="5"/>
        <v>1.0785870386760641</v>
      </c>
      <c r="I17" s="18">
        <f t="shared" si="8"/>
        <v>1.5684624030405669E-2</v>
      </c>
      <c r="J17" s="12" t="str">
        <f t="shared" si="6"/>
        <v>ОДНОРОДНЫЕ</v>
      </c>
      <c r="K17" s="21">
        <v>2516.6400000000003</v>
      </c>
      <c r="L17" s="3" t="s">
        <v>19</v>
      </c>
      <c r="M17" s="5">
        <f t="shared" si="7"/>
        <v>173069.3328</v>
      </c>
    </row>
    <row r="18" spans="1:13" ht="31.5" x14ac:dyDescent="0.25">
      <c r="A18" s="7">
        <v>5</v>
      </c>
      <c r="B18" s="40" t="s">
        <v>30</v>
      </c>
      <c r="C18" s="4">
        <v>3</v>
      </c>
      <c r="D18" s="20">
        <v>228</v>
      </c>
      <c r="E18" s="20">
        <v>230.8</v>
      </c>
      <c r="F18" s="20">
        <v>240</v>
      </c>
      <c r="G18" s="5">
        <f t="shared" si="0"/>
        <v>232.93</v>
      </c>
      <c r="H18" s="6">
        <f t="shared" si="5"/>
        <v>6.2780052564488971</v>
      </c>
      <c r="I18" s="18">
        <f t="shared" si="8"/>
        <v>2.6951934440740816E-2</v>
      </c>
      <c r="J18" s="12" t="str">
        <f t="shared" si="6"/>
        <v>ОДНОРОДНЫЕ</v>
      </c>
      <c r="K18" s="21">
        <v>366.71040000000005</v>
      </c>
      <c r="L18" s="3" t="s">
        <v>19</v>
      </c>
      <c r="M18" s="5">
        <f t="shared" si="7"/>
        <v>85417.853472000017</v>
      </c>
    </row>
    <row r="19" spans="1:13" ht="39" x14ac:dyDescent="0.25">
      <c r="A19" s="7">
        <v>6</v>
      </c>
      <c r="B19" s="40" t="s">
        <v>31</v>
      </c>
      <c r="C19" s="4">
        <v>3</v>
      </c>
      <c r="D19" s="20">
        <v>390</v>
      </c>
      <c r="E19" s="20">
        <v>396</v>
      </c>
      <c r="F19" s="20">
        <v>410</v>
      </c>
      <c r="G19" s="5">
        <f t="shared" si="0"/>
        <v>398.67</v>
      </c>
      <c r="H19" s="6">
        <f t="shared" si="5"/>
        <v>10.263203690855988</v>
      </c>
      <c r="I19" s="18">
        <f t="shared" si="8"/>
        <v>2.5743819930335539E-2</v>
      </c>
      <c r="J19" s="12" t="str">
        <f t="shared" si="6"/>
        <v>ОДНОРОДНЫЕ</v>
      </c>
      <c r="K19" s="21">
        <v>719.04</v>
      </c>
      <c r="L19" s="3" t="s">
        <v>19</v>
      </c>
      <c r="M19" s="5">
        <f t="shared" si="7"/>
        <v>286659.67680000002</v>
      </c>
    </row>
    <row r="20" spans="1:13" ht="31.5" x14ac:dyDescent="0.25">
      <c r="A20" s="7">
        <v>7</v>
      </c>
      <c r="B20" s="40" t="s">
        <v>32</v>
      </c>
      <c r="C20" s="4">
        <v>3</v>
      </c>
      <c r="D20" s="20">
        <v>400</v>
      </c>
      <c r="E20" s="20">
        <v>421</v>
      </c>
      <c r="F20" s="20">
        <v>442</v>
      </c>
      <c r="G20" s="5">
        <f t="shared" si="0"/>
        <v>421</v>
      </c>
      <c r="H20" s="6">
        <f t="shared" si="5"/>
        <v>21</v>
      </c>
      <c r="I20" s="18">
        <f t="shared" si="8"/>
        <v>4.9881235154394299E-2</v>
      </c>
      <c r="J20" s="12" t="str">
        <f t="shared" si="6"/>
        <v>ОДНОРОДНЫЕ</v>
      </c>
      <c r="K20" s="21">
        <v>222.9024</v>
      </c>
      <c r="L20" s="3" t="s">
        <v>19</v>
      </c>
      <c r="M20" s="5">
        <f t="shared" si="7"/>
        <v>93841.910399999993</v>
      </c>
    </row>
    <row r="21" spans="1:13" ht="31.5" x14ac:dyDescent="0.25">
      <c r="A21" s="7">
        <v>8</v>
      </c>
      <c r="B21" s="40" t="s">
        <v>33</v>
      </c>
      <c r="C21" s="4">
        <v>3</v>
      </c>
      <c r="D21" s="20">
        <v>176</v>
      </c>
      <c r="E21" s="20">
        <v>178</v>
      </c>
      <c r="F21" s="20">
        <v>188</v>
      </c>
      <c r="G21" s="5">
        <f t="shared" si="0"/>
        <v>180.67</v>
      </c>
      <c r="H21" s="6">
        <f t="shared" si="5"/>
        <v>6.4291018035181242</v>
      </c>
      <c r="I21" s="18">
        <f t="shared" si="8"/>
        <v>3.5585427162335627E-2</v>
      </c>
      <c r="J21" s="12" t="str">
        <f t="shared" si="6"/>
        <v>ОДНОРОДНЫЕ</v>
      </c>
      <c r="K21" s="21">
        <v>143.80799999999999</v>
      </c>
      <c r="L21" s="3" t="s">
        <v>19</v>
      </c>
      <c r="M21" s="5">
        <f t="shared" si="7"/>
        <v>25981.791359999996</v>
      </c>
    </row>
    <row r="22" spans="1:13" ht="15.75" x14ac:dyDescent="0.25">
      <c r="A22" s="26" t="s">
        <v>16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5">
        <f>SUM(M14:M21)</f>
        <v>1750561.2300959998</v>
      </c>
    </row>
    <row r="23" spans="1:13" ht="15.7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6"/>
    </row>
    <row r="24" spans="1:13" ht="15.75" x14ac:dyDescent="0.25">
      <c r="A24" s="22" t="s">
        <v>17</v>
      </c>
      <c r="B24" s="2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 ht="15.75" x14ac:dyDescent="0.25">
      <c r="A25" s="22" t="s">
        <v>24</v>
      </c>
      <c r="B25" s="2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 ht="15.75" x14ac:dyDescent="0.25">
      <c r="A26" s="17"/>
      <c r="B26" s="17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 ht="15.75" x14ac:dyDescent="0.25">
      <c r="A27" s="22" t="s">
        <v>25</v>
      </c>
      <c r="B27" s="2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 ht="15.75" x14ac:dyDescent="0.25">
      <c r="A28" s="2" t="s">
        <v>18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</sheetData>
  <mergeCells count="25">
    <mergeCell ref="A6:M6"/>
    <mergeCell ref="A1:M1"/>
    <mergeCell ref="A2:M2"/>
    <mergeCell ref="A3:M3"/>
    <mergeCell ref="A4:M4"/>
    <mergeCell ref="A5:M5"/>
    <mergeCell ref="K11:K12"/>
    <mergeCell ref="L11:L12"/>
    <mergeCell ref="M11:M12"/>
    <mergeCell ref="A22:L22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24:B24"/>
    <mergeCell ref="A25:B25"/>
    <mergeCell ref="A27:B27"/>
    <mergeCell ref="I11:I12"/>
    <mergeCell ref="J11:J12"/>
  </mergeCells>
  <conditionalFormatting sqref="I14:I21">
    <cfRule type="cellIs" dxfId="6" priority="7" stopIfTrue="1" operator="greaterThan">
      <formula>0.33</formula>
    </cfRule>
  </conditionalFormatting>
  <conditionalFormatting sqref="J14:J21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:J21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2020-11-17T12:08:51Z</dcterms:modified>
</cp:coreProperties>
</file>