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N6"/>
  <c r="N7"/>
  <c r="J6"/>
  <c r="J7"/>
  <c r="H6"/>
  <c r="H7"/>
  <c r="F6"/>
  <c r="F7"/>
  <c r="L6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<sst xmlns="http://schemas.openxmlformats.org/spreadsheetml/2006/main" count="26" uniqueCount="22">
  <si>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</si>
  <si>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</si>
  <si>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</si>
  <si>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</si>
  <si>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</si>
  <si>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</si>
  <si>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</si>
  <si>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</si>
  <si>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</si>
  <si>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</si>
  <si>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</si>
  <si>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</si>
  <si>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</si>
  <si>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</si>
  <si>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</si>
  <si>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</si>
  <si>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(Куросурф)</t>
  </si>
  <si>
    <t xml:space="preserve">Куросурф суспензия для эндотрахеального введения 80 мг/мл, 1,5 мл - флаконы x1 - футляры x1 - пачки картонные </t>
  </si>
  <si>
    <t>Источник 1
 КП № МО00-007130 от 20.03.2023</t>
  </si>
  <si>
    <t>Источник 2
 КП № 9878 от 21.03.2023</t>
  </si>
  <si>
    <t>Источник 3
 КП № б/н от 21.03.2023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</si>
  <si>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234 034,06 рубля </t>
    </r>
    <r>
      <rPr>
        <sz val="12"/>
        <rFont val="Times New Roman"/>
        <family val="1"/>
        <charset val="204"/>
      </rPr>
      <t>(Двести тридцать четыре тысячи тридцать четыре рубля 06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</si>
</sst>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8" fillId="0" borderId="2" xfId="18" applyFont="1" applyFill="1" applyBorder="1" applyAlignment="1">
      <alignment horizontal="center" vertical="center"/>
    </xf>
    <xf numFmtId="4" fontId="18" fillId="0" borderId="2" xfId="18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067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K19" sqref="K19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6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7" t="s">
        <v>4</v>
      </c>
    </row>
    <row r="4" spans="1:14" ht="45.75" customHeight="1">
      <c r="A4" s="31"/>
      <c r="B4" s="32"/>
      <c r="C4" s="31"/>
      <c r="D4" s="29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42" customHeight="1">
      <c r="A5" s="31"/>
      <c r="B5" s="33"/>
      <c r="C5" s="31"/>
      <c r="D5" s="29"/>
      <c r="E5" s="26" t="s">
        <v>18</v>
      </c>
      <c r="F5" s="26"/>
      <c r="G5" s="26" t="s">
        <v>19</v>
      </c>
      <c r="H5" s="26"/>
      <c r="I5" s="26" t="s">
        <v>20</v>
      </c>
      <c r="J5" s="26"/>
      <c r="K5" s="24"/>
      <c r="L5" s="24"/>
      <c r="M5" s="24"/>
      <c r="N5" s="25"/>
    </row>
    <row r="6" spans="1:14" ht="51">
      <c r="A6" s="19">
        <v>1</v>
      </c>
      <c r="B6" s="21" t="s">
        <v>17</v>
      </c>
      <c r="C6" s="20" t="s">
        <v>15</v>
      </c>
      <c r="D6" s="22">
        <v>13</v>
      </c>
      <c r="E6" s="23">
        <v>18002.5</v>
      </c>
      <c r="F6" s="8">
        <f>D6*E6</f>
        <v>234032.5</v>
      </c>
      <c r="G6" s="23">
        <v>18002.8</v>
      </c>
      <c r="H6" s="8">
        <f>G6*D6</f>
        <v>234036.4</v>
      </c>
      <c r="I6" s="23">
        <v>18002.560000000001</v>
      </c>
      <c r="J6" s="8">
        <f>I6*D6</f>
        <v>234033.28000000003</v>
      </c>
      <c r="K6" s="8">
        <f>(E6+G6+I6)/3</f>
        <v>18002.62</v>
      </c>
      <c r="L6" s="6">
        <f>STDEV(E6,G6,I6)</f>
        <v>0.15874507866321541</v>
      </c>
      <c r="M6" s="9">
        <f>L6/K6</f>
        <v>8.8178875443249612E-6</v>
      </c>
      <c r="N6" s="10">
        <f>ROUND(K6,2)*D6</f>
        <v>234034.06</v>
      </c>
    </row>
    <row r="7" spans="1:14">
      <c r="A7" s="11"/>
      <c r="B7" s="15" t="s">
        <v>10</v>
      </c>
      <c r="C7" s="12"/>
      <c r="D7" s="13"/>
      <c r="E7" s="14"/>
      <c r="F7" s="14">
        <f>SUM(F6:F6)</f>
        <v>234032.5</v>
      </c>
      <c r="G7" s="14"/>
      <c r="H7" s="14">
        <f>SUM(H6:H6)</f>
        <v>234036.4</v>
      </c>
      <c r="I7" s="14"/>
      <c r="J7" s="14">
        <f>SUM(J6:J6)</f>
        <v>234033.28000000003</v>
      </c>
      <c r="K7" s="14"/>
      <c r="L7" s="14"/>
      <c r="M7" s="14"/>
      <c r="N7" s="14">
        <f>SUM(N6:N6)</f>
        <v>234034.06</v>
      </c>
    </row>
    <row r="11" spans="1:14" s="18" customFormat="1" ht="15.75">
      <c r="A11" s="17"/>
      <c r="B11" s="28" t="s">
        <v>21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2023-03-23T13:04:18Z</cp:lastPrinted>
  <dcterms:created xsi:type="dcterms:W3CDTF">2018-12-14T15:08:00Z</dcterms:created>
  <dcterms:modified xsi:type="dcterms:W3CDTF">2023-03-23T13:16:57Z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