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НМЦК!$A$1:$N$51</definedName>
  </definedNames>
  <calcPr calcId="114210"/>
</workbook>
</file>

<file path=xl/calcChain.xml><?xml version="1.0" encoding="utf-8"?>
<calcChain xmlns="http://schemas.openxmlformats.org/spreadsheetml/2006/main">
  <c r="J7" i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6"/>
  <c r="H6"/>
  <c r="J6"/>
  <c r="K6"/>
  <c r="N6"/>
  <c r="L6"/>
  <c r="K7"/>
  <c r="N7"/>
  <c r="L7"/>
  <c r="K8"/>
  <c r="N8"/>
  <c r="L8"/>
  <c r="K9"/>
  <c r="N9"/>
  <c r="L9"/>
  <c r="K10"/>
  <c r="N10"/>
  <c r="L10"/>
  <c r="K11"/>
  <c r="L11"/>
  <c r="K12"/>
  <c r="N12"/>
  <c r="L12"/>
  <c r="K13"/>
  <c r="N13"/>
  <c r="L13"/>
  <c r="K14"/>
  <c r="N14"/>
  <c r="L14"/>
  <c r="K15"/>
  <c r="N15"/>
  <c r="L15"/>
  <c r="K16"/>
  <c r="N16"/>
  <c r="L16"/>
  <c r="K17"/>
  <c r="N17"/>
  <c r="L17"/>
  <c r="M17"/>
  <c r="K18"/>
  <c r="N18"/>
  <c r="L18"/>
  <c r="K19"/>
  <c r="N19"/>
  <c r="L19"/>
  <c r="M19"/>
  <c r="K20"/>
  <c r="N20"/>
  <c r="L20"/>
  <c r="K21"/>
  <c r="N21"/>
  <c r="L21"/>
  <c r="K22"/>
  <c r="N22"/>
  <c r="L22"/>
  <c r="K23"/>
  <c r="N23"/>
  <c r="L23"/>
  <c r="M23"/>
  <c r="K24"/>
  <c r="N24"/>
  <c r="L24"/>
  <c r="K25"/>
  <c r="N25"/>
  <c r="L25"/>
  <c r="M25"/>
  <c r="K26"/>
  <c r="N26"/>
  <c r="L26"/>
  <c r="K27"/>
  <c r="N27"/>
  <c r="L27"/>
  <c r="M27"/>
  <c r="K28"/>
  <c r="N28"/>
  <c r="L28"/>
  <c r="K29"/>
  <c r="N29"/>
  <c r="L29"/>
  <c r="M29"/>
  <c r="K30"/>
  <c r="N30"/>
  <c r="L30"/>
  <c r="K31"/>
  <c r="N31"/>
  <c r="L31"/>
  <c r="M31"/>
  <c r="K32"/>
  <c r="N32"/>
  <c r="L32"/>
  <c r="K33"/>
  <c r="N33"/>
  <c r="L33"/>
  <c r="M33"/>
  <c r="K34"/>
  <c r="N34"/>
  <c r="L34"/>
  <c r="K35"/>
  <c r="N35"/>
  <c r="L35"/>
  <c r="M35"/>
  <c r="K36"/>
  <c r="N36"/>
  <c r="L36"/>
  <c r="K37"/>
  <c r="N37"/>
  <c r="L37"/>
  <c r="M37"/>
  <c r="K38"/>
  <c r="N38"/>
  <c r="L38"/>
  <c r="K39"/>
  <c r="N39"/>
  <c r="L39"/>
  <c r="M39"/>
  <c r="K40"/>
  <c r="N40"/>
  <c r="L40"/>
  <c r="K41"/>
  <c r="N41"/>
  <c r="L41"/>
  <c r="M41"/>
  <c r="K42"/>
  <c r="N42"/>
  <c r="L42"/>
  <c r="K43"/>
  <c r="N43"/>
  <c r="L43"/>
  <c r="K44"/>
  <c r="N44"/>
  <c r="L44"/>
  <c r="K45"/>
  <c r="N45"/>
  <c r="L45"/>
  <c r="K46"/>
  <c r="N46"/>
  <c r="L46"/>
  <c r="M45"/>
  <c r="M21"/>
  <c r="M15"/>
  <c r="M7"/>
  <c r="M44"/>
  <c r="M42"/>
  <c r="M12"/>
  <c r="M11"/>
  <c r="M8"/>
  <c r="N11"/>
  <c r="N47"/>
  <c r="M9"/>
  <c r="M43"/>
  <c r="M46"/>
  <c r="M13"/>
  <c r="M40"/>
  <c r="M38"/>
  <c r="M36"/>
  <c r="M34"/>
  <c r="M32"/>
  <c r="M30"/>
  <c r="M28"/>
  <c r="M26"/>
  <c r="M24"/>
  <c r="M22"/>
  <c r="M20"/>
  <c r="M18"/>
  <c r="M16"/>
  <c r="M14"/>
  <c r="M10"/>
  <c r="M6"/>
  <c r="H47"/>
  <c r="J47"/>
  <c r="F47"/>
</calcChain>
</file>

<file path=xl/sharedStrings.xml><?xml version="1.0" encoding="utf-8"?>
<sst xmlns="http://schemas.openxmlformats.org/spreadsheetml/2006/main" count="105" uniqueCount="65">
  <si>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</si>
  <si>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</si>
  <si>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</si>
  <si>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</si>
  <si>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</si>
  <si>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</si>
  <si>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</si>
  <si>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</si>
  <si>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</si>
  <si>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</si>
  <si>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</si>
  <si>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</si>
  <si>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</si>
  <si>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</si>
  <si>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</t>
  </si>
  <si>
    <t>уп.</t>
  </si>
  <si>
    <t>шт</t>
  </si>
  <si>
    <t>Расходные материалы для анализаторов глюкозы и лактата серии Super GL. Сенсор для определения глюкозы Sensor Glucose, (Super Gl/Gl Ambulance) 550500213000L</t>
  </si>
  <si>
    <t>Реагенты для экспресс-анализатора иммунохроматографического EasyReader,  Тропонин I Тест  в цельной крови  для экспресс-анализатора ( Troponin I WB-Check-1 For Reader use only). 20 шт./уп. 28091</t>
  </si>
  <si>
    <t>Реагенты для экспресс-анализатора иммунохроматографического Easy Reader: Миоглобин Тест для экспресс-анализатора (MGL-Check-1 For reader use only) 15091</t>
  </si>
  <si>
    <t>Тест-системы для клинической лабораторной диагностики инфекционных заболеваний in vitro: Туберкулез тест (Tuberculosis Test (TB-Check-1)) 22071</t>
  </si>
  <si>
    <t>Набор реагентов для определения содержания альбумина в сыворотке и плазме крови (АЛЬБУМИН ДиаС) по ТУ 9398-108-48813770-2015. 612 мл SB 10 022 022</t>
  </si>
  <si>
    <t>Набор реагентов для определения активности аланинаминотрансферазы кинетическим методом в сыворотке крови (АЛАНИНАМИНОТРАНСФЕРАЗА ДиаС) по ТУ 9398-101-48813770-2015. 510 мл SB 10 270 022</t>
  </si>
  <si>
    <t>Набор реагентов для определения активности аспартатаминотрансферазы кинетическим методом в сыворотке крови (АСПАРТАТАМИНОТРАНСФЕРАЗА ДиаС) по ТУ 9398-102-48813770-2015. 510 мл SB 10 260 022</t>
  </si>
  <si>
    <t>Набор реагентов для определения содержания холестерина в сыворотке и плазме крови (ХОЛЕСТЕРИН ДиаС) по ТУ 9398-113-48813770-2015. 612 мл SB 10 130 022</t>
  </si>
  <si>
    <t>Набор реагентов для количественного определения содержания креатинина кинетическим методом в сыворотке крови и моче (КРЕАТИНИН ДиаС) по ТУ 9398-117-48813770-2015. 510 мл SB 10 171 022</t>
  </si>
  <si>
    <t>Реагенты диагностические для биохимических исследований in vitro: С-реактивный белок (CRP FS). 48 мл 1 7002 99 10 935</t>
  </si>
  <si>
    <t>Набор диагностических реагентов для количественного in vitro определения холестерина ЛПВП прямым методом (HDL-c direct FS). 125 мл 1 3561 99 10 021</t>
  </si>
  <si>
    <t>Набор диагностических реагентов для количественного in vitro определения холестерина ЛПНП прямым методом (LDL-c direct FS). 125 мл 1 4131 99 10 021</t>
  </si>
  <si>
    <t>Набор реагентов для определения содержания мочевины кинетическим методом в сыворотке крови и моче (МОЧЕВИНА ДиаС) по ТУ 9398-120-48813770-2015. 510 мл SB 10 310 022</t>
  </si>
  <si>
    <t>Набор реагентов для количественного определения мочевой кислоты ферментативным методом с аскорбатоксидазой в сыворотке крови и моче (МОЧЕВАЯ КИСЛОТА АО ДиаС) по ТУ 21.20.23.110-118-48813770-2017. 510 мл SB 10 300 022</t>
  </si>
  <si>
    <t>Набор реагентов для количественного определения содержания неорганического фосфора в сыворотке крови и моче (ФОСФОР ДиаС) по ТУ 9398-122-48813770-2015. 170 мл SB 10 521 021</t>
  </si>
  <si>
    <t>Реагенты диагностические для биохимических исследований in vitro: Ферритин (Ferritin FS). 30 мл 1 7059 99 10 935</t>
  </si>
  <si>
    <t>Реагенты для калибровки фотометрических систем при определении биохимических параметров in vitro: Калибратор Гликозилированного гемоглобина (TruСal HbA1c liquid). 4 х 0,25 мл 1 3320 99 10 043</t>
  </si>
  <si>
    <t>Реагенты диагностические для биохимических исследований in vitro: Ревматоидный фактор (Rheumatoid factor FS). 48 мл 1 7022 99 10 935</t>
  </si>
  <si>
    <t>Реагенты для контроля качества измерений при определении биохимических параметров in vitro: Контрольная сыворотка специфических белков Уровень 1 (TruLab Protein Level 1). 1х1 мл. 5 9500 99 10 046</t>
  </si>
  <si>
    <t>Реагенты для контроля качества измерений при определении биохимических параметров in vitro: Контрольная сыворотка специфических белков Уровень 2 (TruLab Protein Level 2). 1x1 мл. 5 9510 99 10 046</t>
  </si>
  <si>
    <t>Реагенты диагностические для биохимических исследований in vitro: Контрольная сыворотка «Норма» (TruLab N). 1 x 5 мл 5 9000 60 10 060</t>
  </si>
  <si>
    <t>Реагенты диагностические для биохимических исследований in vitro: Мультикалибратор (TruСal U). 1 х 3 мл 5 9100 60 10 060</t>
  </si>
  <si>
    <t>Набор реагентов для определения содержания железа в сыворотке крови (ЖЕЛЕЗО ДиаС) по ТУ 9398-116-48813770-2015. 510 мл SB 10 191 022</t>
  </si>
  <si>
    <t>Реагенты диагностические для биохимических исследований in vitro крови и мочи: Гликозилированный гемоглобин (one HbA1c FS). 45 мл. 1 3329 99 10 935</t>
  </si>
  <si>
    <t>Фильтр входной FURUNO (Mesh Inline filter) 003B4011900</t>
  </si>
  <si>
    <t>Промывающий раствор №3 (Wash Solution No.3) 003B0581600</t>
  </si>
  <si>
    <t>Набор реагентов для определения общей железосвязывающей способности сыворотки крови (ОЖСС ДДС) по ТУ 9398-003-48813770-2016. 400 мл 10 152</t>
  </si>
  <si>
    <t>Реагенты диагностические для биохимических исследований in vitro крови и мочи: Гемолизирующий раствор для определения Гликозилированного гемоглобина (one HbA1c Hemolyzing Solution). 500 мл 1 4570 99 10 113</t>
  </si>
  <si>
    <t>Набор реагентов для количественного определения содержания общего билирубина дихлоранилиновым методом в сыворотке крови (БИЛИРУБИН ОБЩИЙ ДиаС) по ТУ 9398-115-48813770-2015. 510 мл SB 10 081 022</t>
  </si>
  <si>
    <t>Набор реагентов для определения содержания глюкозы в сыворотке, плазме крови и моче (ГЛЮКОЗА ДиаС) по ТУ 9398-109-48813770-2015. 1000 мл SB 10 250 023</t>
  </si>
  <si>
    <t>Набор реагентов для определения общей активности креатинкиназы кинетическим методом в сыворотке крови (КРЕАТИНКИНАЗА ДиаС) по ТУ 9398-105-48813770-2015. 510 мл SB 10 160 022</t>
  </si>
  <si>
    <t>Реагенты диагностические для биохимических исследований in vitro: Антистрептолизин О (Antistreptolysin O FS). 48 мл 1 7012 99 10 935</t>
  </si>
  <si>
    <t>Реагенты для контроля качества измерений при определении биохимических параметров in vitro: Контрольная сыворотка С-реактивного белка Уровень 1 (TruLab CRP Level 1). 3 х 2 мл 5 9600 99 10 045</t>
  </si>
  <si>
    <t>Промывающий раствор №9 (Wash Solution No.9) 003B0581800</t>
  </si>
  <si>
    <t>Набор реагентов для определения активности щелочной фосфатазы кинетическим методом в сыворотке и плазме крови (ЩЕЛОЧНАЯ ФОСФАТАЗА ДиаС) по ТУ 21.20.23.110-107-48813770-2017. 510 мл SB 10 040 022</t>
  </si>
  <si>
    <t>Реагенты для контроля качества измерений при определении биохимических параметров in vitro: Контрольная сыворотка С-реактивного белка Уровень 2 (TruLab CRP Level 2). 3 х 2 мл 5 9610 99 10 045</t>
  </si>
  <si>
    <t>Набор реагентов для определения общей активности a-амилазы кинетическим методом в сыворотке крови и моче (α-АМИЛАЗА ДиаС) по ТУ 9398-106-48813770-2015. 510 мл SB 10 050 022</t>
  </si>
  <si>
    <t>Набор реагентов для количественного определения содержания прямого билирубина дихлоранилиновым методом в сыворотке крови (БИЛИРУБИН ПРЯМОЙ ДиаС) по ТУ 9398-114-48813770-2015. 510 мл SB 10 082 022</t>
  </si>
  <si>
    <t>Набор реагентов для количественного определения кальция методом с арсеназо III в сыворотке крови и моче (КАЛЬЦИЙ АС ДиаС) по ТУ 9398-110-48813770-2015. 612 мл SB 10 113 022</t>
  </si>
  <si>
    <t>Набор реагентов для определения содержания триглицеридов в сыворотке и плазме крови (ТРИГЛИЦЕРИДЫ ДиаС) по ТУ 9398-111-48813770-2015. 612 мл SB 10 571 022</t>
  </si>
  <si>
    <t>Реагенты диагностические для биохимических исследований in vitro: Калибратор ферритина (TruСal Ferritin) 1 7050 99 10 058</t>
  </si>
  <si>
    <t>набор</t>
  </si>
  <si>
    <t>шт.</t>
  </si>
  <si>
    <t>Источник 1
 КП № В22-0002809 от 09.11.2022</t>
  </si>
  <si>
    <t>Источник 2
 КП № 2283/22 от 10.11.2022</t>
  </si>
  <si>
    <t>Источник 3
 КП № 4638-22 от 10.11.2022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</si>
  <si>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2 663 896,77 рублей </t>
    </r>
    <r>
      <rPr>
        <sz val="12"/>
        <rFont val="Times New Roman"/>
        <family val="1"/>
        <charset val="204"/>
      </rPr>
      <t>(Два миллиона шестьсот шестьдесят три тысячи восемьсот девяносто шесть рублей 77 копеек).</t>
    </r>
  </si>
  <si>
    <t>Поставка реагентов для биохимического анализатора Super GL и Furuno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</si>
</sst>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horizontal="right" vertical="top"/>
    </xf>
    <xf numFmtId="0" fontId="18" fillId="0" borderId="5" xfId="0" applyFont="1" applyBorder="1" applyAlignment="1">
      <alignment horizontal="left" vertical="top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6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6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50"/>
  <sheetViews>
    <sheetView tabSelected="1" topLeftCell="A37" zoomScaleNormal="77" workbookViewId="0">
      <selection activeCell="F11" sqref="F11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0" width="8.85546875" style="5" customWidth="1"/>
    <col min="91" max="214" width="8.85546875" style="1" customWidth="1"/>
    <col min="215" max="16384" width="9.140625" style="1"/>
  </cols>
  <sheetData>
    <row r="1" spans="1:14" ht="20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4.5" customHeight="1">
      <c r="A2" s="35" t="s">
        <v>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38.25">
      <c r="A3" s="36" t="s">
        <v>1</v>
      </c>
      <c r="B3" s="38" t="s">
        <v>10</v>
      </c>
      <c r="C3" s="36" t="s">
        <v>7</v>
      </c>
      <c r="D3" s="33" t="s">
        <v>6</v>
      </c>
      <c r="E3" s="26" t="s">
        <v>2</v>
      </c>
      <c r="F3" s="26"/>
      <c r="G3" s="26"/>
      <c r="H3" s="26"/>
      <c r="I3" s="26"/>
      <c r="J3" s="26"/>
      <c r="K3" s="26" t="s">
        <v>3</v>
      </c>
      <c r="L3" s="26"/>
      <c r="M3" s="26"/>
      <c r="N3" s="7" t="s">
        <v>4</v>
      </c>
    </row>
    <row r="4" spans="1:14" ht="45.75" customHeight="1">
      <c r="A4" s="36"/>
      <c r="B4" s="38"/>
      <c r="C4" s="36"/>
      <c r="D4" s="33"/>
      <c r="E4" s="7" t="s">
        <v>12</v>
      </c>
      <c r="F4" s="7" t="s">
        <v>13</v>
      </c>
      <c r="G4" s="7" t="s">
        <v>12</v>
      </c>
      <c r="H4" s="7" t="s">
        <v>13</v>
      </c>
      <c r="I4" s="7" t="s">
        <v>12</v>
      </c>
      <c r="J4" s="7" t="s">
        <v>13</v>
      </c>
      <c r="K4" s="26" t="s">
        <v>8</v>
      </c>
      <c r="L4" s="26" t="s">
        <v>5</v>
      </c>
      <c r="M4" s="26" t="s">
        <v>9</v>
      </c>
      <c r="N4" s="28" t="s">
        <v>11</v>
      </c>
    </row>
    <row r="5" spans="1:14" ht="75.75" customHeight="1">
      <c r="A5" s="37"/>
      <c r="B5" s="39"/>
      <c r="C5" s="37"/>
      <c r="D5" s="34"/>
      <c r="E5" s="30" t="s">
        <v>60</v>
      </c>
      <c r="F5" s="30"/>
      <c r="G5" s="30" t="s">
        <v>61</v>
      </c>
      <c r="H5" s="30"/>
      <c r="I5" s="30" t="s">
        <v>62</v>
      </c>
      <c r="J5" s="30"/>
      <c r="K5" s="27"/>
      <c r="L5" s="27"/>
      <c r="M5" s="27"/>
      <c r="N5" s="29"/>
    </row>
    <row r="6" spans="1:14" ht="51">
      <c r="A6" s="8">
        <v>1</v>
      </c>
      <c r="B6" s="25" t="s">
        <v>17</v>
      </c>
      <c r="C6" s="18" t="s">
        <v>16</v>
      </c>
      <c r="D6" s="21">
        <v>1</v>
      </c>
      <c r="E6" s="9">
        <v>21852.6</v>
      </c>
      <c r="F6" s="9">
        <f>D6*E6</f>
        <v>21852.6</v>
      </c>
      <c r="G6" s="22">
        <v>21977.86</v>
      </c>
      <c r="H6" s="9">
        <f t="shared" ref="H6:H46" si="0">G6*D6</f>
        <v>21977.86</v>
      </c>
      <c r="I6" s="22">
        <v>21867.61</v>
      </c>
      <c r="J6" s="9">
        <f t="shared" ref="J6:J46" si="1">I6*D6</f>
        <v>21867.61</v>
      </c>
      <c r="K6" s="9">
        <f t="shared" ref="K6:K46" si="2">(E6+G6+I6)/3</f>
        <v>21899.35666666667</v>
      </c>
      <c r="L6" s="20">
        <f t="shared" ref="L6:L46" si="3">STDEV(E6,G6,I6)</f>
        <v>68.398867193349261</v>
      </c>
      <c r="M6" s="10">
        <f t="shared" ref="M6:M46" si="4">L6/K6</f>
        <v>3.1233276956240535E-3</v>
      </c>
      <c r="N6" s="11">
        <f t="shared" ref="N6:N46" si="5">ROUND(K6,2)*D6</f>
        <v>21899.360000000001</v>
      </c>
    </row>
    <row r="7" spans="1:14" ht="63.75">
      <c r="A7" s="8">
        <v>2</v>
      </c>
      <c r="B7" s="25" t="s">
        <v>18</v>
      </c>
      <c r="C7" s="18" t="s">
        <v>14</v>
      </c>
      <c r="D7" s="21">
        <v>12</v>
      </c>
      <c r="E7" s="9">
        <v>13927.1</v>
      </c>
      <c r="F7" s="9">
        <f t="shared" ref="F7:F46" si="6">D7*E7</f>
        <v>167125.20000000001</v>
      </c>
      <c r="G7" s="22">
        <v>14006.93</v>
      </c>
      <c r="H7" s="9">
        <f t="shared" si="0"/>
        <v>168083.16</v>
      </c>
      <c r="I7" s="22">
        <v>13978.17</v>
      </c>
      <c r="J7" s="9">
        <f t="shared" si="1"/>
        <v>167738.04</v>
      </c>
      <c r="K7" s="9">
        <f t="shared" si="2"/>
        <v>13970.733333333332</v>
      </c>
      <c r="L7" s="20">
        <f t="shared" si="3"/>
        <v>40.431240808727701</v>
      </c>
      <c r="M7" s="10">
        <f t="shared" si="4"/>
        <v>2.89399560095111E-3</v>
      </c>
      <c r="N7" s="11">
        <f t="shared" si="5"/>
        <v>167648.76</v>
      </c>
    </row>
    <row r="8" spans="1:14" ht="51">
      <c r="A8" s="8">
        <v>3</v>
      </c>
      <c r="B8" s="25" t="s">
        <v>19</v>
      </c>
      <c r="C8" s="18" t="s">
        <v>14</v>
      </c>
      <c r="D8" s="21">
        <v>1</v>
      </c>
      <c r="E8" s="9">
        <v>9739.4</v>
      </c>
      <c r="F8" s="9">
        <f t="shared" si="6"/>
        <v>9739.4</v>
      </c>
      <c r="G8" s="22">
        <v>9795.23</v>
      </c>
      <c r="H8" s="9">
        <f t="shared" si="0"/>
        <v>9795.23</v>
      </c>
      <c r="I8" s="22">
        <v>9893.1200000000008</v>
      </c>
      <c r="J8" s="9">
        <f t="shared" si="1"/>
        <v>9893.1200000000008</v>
      </c>
      <c r="K8" s="9">
        <f t="shared" si="2"/>
        <v>9809.25</v>
      </c>
      <c r="L8" s="20">
        <f t="shared" si="3"/>
        <v>77.81310879279981</v>
      </c>
      <c r="M8" s="10">
        <f t="shared" si="4"/>
        <v>7.9326257147895925E-3</v>
      </c>
      <c r="N8" s="11">
        <f t="shared" si="5"/>
        <v>9809.25</v>
      </c>
    </row>
    <row r="9" spans="1:14" ht="51">
      <c r="A9" s="8">
        <v>4</v>
      </c>
      <c r="B9" s="25" t="s">
        <v>20</v>
      </c>
      <c r="C9" s="18" t="s">
        <v>15</v>
      </c>
      <c r="D9" s="21">
        <v>4</v>
      </c>
      <c r="E9" s="9">
        <v>6198.5</v>
      </c>
      <c r="F9" s="9">
        <f t="shared" si="6"/>
        <v>24794</v>
      </c>
      <c r="G9" s="22">
        <v>6234.03</v>
      </c>
      <c r="H9" s="9">
        <f t="shared" si="0"/>
        <v>24936.12</v>
      </c>
      <c r="I9" s="22">
        <v>6292.13</v>
      </c>
      <c r="J9" s="9">
        <f t="shared" si="1"/>
        <v>25168.52</v>
      </c>
      <c r="K9" s="9">
        <f t="shared" si="2"/>
        <v>6241.5533333333333</v>
      </c>
      <c r="L9" s="20">
        <f t="shared" si="3"/>
        <v>47.266210270481182</v>
      </c>
      <c r="M9" s="10">
        <f t="shared" si="4"/>
        <v>7.5728280679832659E-3</v>
      </c>
      <c r="N9" s="11">
        <f t="shared" si="5"/>
        <v>24966.2</v>
      </c>
    </row>
    <row r="10" spans="1:14" ht="51">
      <c r="A10" s="8">
        <v>5</v>
      </c>
      <c r="B10" s="25" t="s">
        <v>21</v>
      </c>
      <c r="C10" s="18" t="s">
        <v>58</v>
      </c>
      <c r="D10" s="21">
        <v>2</v>
      </c>
      <c r="E10" s="9">
        <v>3263.7</v>
      </c>
      <c r="F10" s="9">
        <f t="shared" si="6"/>
        <v>6527.4</v>
      </c>
      <c r="G10" s="22">
        <v>3282.41</v>
      </c>
      <c r="H10" s="9">
        <f t="shared" si="0"/>
        <v>6564.82</v>
      </c>
      <c r="I10" s="22">
        <v>3288.29</v>
      </c>
      <c r="J10" s="9">
        <f t="shared" si="1"/>
        <v>6576.58</v>
      </c>
      <c r="K10" s="9">
        <f t="shared" si="2"/>
        <v>3278.1333333333332</v>
      </c>
      <c r="L10" s="20">
        <f t="shared" si="3"/>
        <v>12.840733364311205</v>
      </c>
      <c r="M10" s="10">
        <f t="shared" si="4"/>
        <v>3.9170869695084216E-3</v>
      </c>
      <c r="N10" s="11">
        <f t="shared" si="5"/>
        <v>6556.26</v>
      </c>
    </row>
    <row r="11" spans="1:14" ht="63.75">
      <c r="A11" s="8">
        <v>6</v>
      </c>
      <c r="B11" s="25" t="s">
        <v>22</v>
      </c>
      <c r="C11" s="18" t="s">
        <v>58</v>
      </c>
      <c r="D11" s="21">
        <v>5</v>
      </c>
      <c r="E11" s="9">
        <v>10074.9</v>
      </c>
      <c r="F11" s="9">
        <f t="shared" si="6"/>
        <v>50374.5</v>
      </c>
      <c r="G11" s="22">
        <v>10132.65</v>
      </c>
      <c r="H11" s="9">
        <f t="shared" si="0"/>
        <v>50663.25</v>
      </c>
      <c r="I11" s="22">
        <v>10204.15</v>
      </c>
      <c r="J11" s="9">
        <f t="shared" si="1"/>
        <v>51020.75</v>
      </c>
      <c r="K11" s="9">
        <f t="shared" si="2"/>
        <v>10137.233333333332</v>
      </c>
      <c r="L11" s="20">
        <f t="shared" si="3"/>
        <v>64.746782416837775</v>
      </c>
      <c r="M11" s="10">
        <f t="shared" si="4"/>
        <v>6.3870269419504123E-3</v>
      </c>
      <c r="N11" s="11">
        <f t="shared" si="5"/>
        <v>50686.149999999994</v>
      </c>
    </row>
    <row r="12" spans="1:14" ht="63.75">
      <c r="A12" s="8">
        <v>7</v>
      </c>
      <c r="B12" s="25" t="s">
        <v>23</v>
      </c>
      <c r="C12" s="18" t="s">
        <v>58</v>
      </c>
      <c r="D12" s="21">
        <v>5</v>
      </c>
      <c r="E12" s="9">
        <v>10074.9</v>
      </c>
      <c r="F12" s="9">
        <f t="shared" si="6"/>
        <v>50374.5</v>
      </c>
      <c r="G12" s="22">
        <v>10132.65</v>
      </c>
      <c r="H12" s="9">
        <f t="shared" si="0"/>
        <v>50663.25</v>
      </c>
      <c r="I12" s="22">
        <v>10208.549999999999</v>
      </c>
      <c r="J12" s="9">
        <f t="shared" si="1"/>
        <v>51042.75</v>
      </c>
      <c r="K12" s="9">
        <f t="shared" si="2"/>
        <v>10138.699999999999</v>
      </c>
      <c r="L12" s="20">
        <f t="shared" si="3"/>
        <v>67.030086528364066</v>
      </c>
      <c r="M12" s="10">
        <f t="shared" si="4"/>
        <v>6.6113097861031566E-3</v>
      </c>
      <c r="N12" s="11">
        <f t="shared" si="5"/>
        <v>50693.5</v>
      </c>
    </row>
    <row r="13" spans="1:14" ht="51">
      <c r="A13" s="8">
        <v>8</v>
      </c>
      <c r="B13" s="25" t="s">
        <v>24</v>
      </c>
      <c r="C13" s="18" t="s">
        <v>58</v>
      </c>
      <c r="D13" s="21">
        <v>5</v>
      </c>
      <c r="E13" s="9">
        <v>10194.799999999999</v>
      </c>
      <c r="F13" s="9">
        <f t="shared" si="6"/>
        <v>50974</v>
      </c>
      <c r="G13" s="22">
        <v>10253.24</v>
      </c>
      <c r="H13" s="9">
        <f t="shared" si="0"/>
        <v>51266.2</v>
      </c>
      <c r="I13" s="22">
        <v>10340.959999999999</v>
      </c>
      <c r="J13" s="9">
        <f t="shared" si="1"/>
        <v>51704.799999999996</v>
      </c>
      <c r="K13" s="9">
        <f t="shared" si="2"/>
        <v>10263</v>
      </c>
      <c r="L13" s="20">
        <f t="shared" si="3"/>
        <v>73.567177463866201</v>
      </c>
      <c r="M13" s="10">
        <f t="shared" si="4"/>
        <v>7.1681942379290854E-3</v>
      </c>
      <c r="N13" s="11">
        <f t="shared" si="5"/>
        <v>51315</v>
      </c>
    </row>
    <row r="14" spans="1:14" ht="63.75">
      <c r="A14" s="8">
        <v>9</v>
      </c>
      <c r="B14" s="25" t="s">
        <v>25</v>
      </c>
      <c r="C14" s="18" t="s">
        <v>58</v>
      </c>
      <c r="D14" s="21">
        <v>5</v>
      </c>
      <c r="E14" s="9">
        <v>4694.8</v>
      </c>
      <c r="F14" s="9">
        <f t="shared" si="6"/>
        <v>23474</v>
      </c>
      <c r="G14" s="22">
        <v>4721.71</v>
      </c>
      <c r="H14" s="9">
        <f t="shared" si="0"/>
        <v>23608.55</v>
      </c>
      <c r="I14" s="22">
        <v>4706.41</v>
      </c>
      <c r="J14" s="9">
        <f t="shared" si="1"/>
        <v>23532.05</v>
      </c>
      <c r="K14" s="9">
        <f t="shared" si="2"/>
        <v>4707.6400000000003</v>
      </c>
      <c r="L14" s="20">
        <f t="shared" si="3"/>
        <v>13.497099688451527</v>
      </c>
      <c r="M14" s="10">
        <f t="shared" si="4"/>
        <v>2.8670628358267681E-3</v>
      </c>
      <c r="N14" s="11">
        <f t="shared" si="5"/>
        <v>23538.2</v>
      </c>
    </row>
    <row r="15" spans="1:14" ht="38.25">
      <c r="A15" s="8">
        <v>10</v>
      </c>
      <c r="B15" s="25" t="s">
        <v>26</v>
      </c>
      <c r="C15" s="18" t="s">
        <v>59</v>
      </c>
      <c r="D15" s="21">
        <v>18</v>
      </c>
      <c r="E15" s="24">
        <v>4742.1000000000004</v>
      </c>
      <c r="F15" s="9">
        <f t="shared" si="6"/>
        <v>85357.8</v>
      </c>
      <c r="G15" s="22">
        <v>4769.28</v>
      </c>
      <c r="H15" s="9">
        <f t="shared" si="0"/>
        <v>85847.039999999994</v>
      </c>
      <c r="I15" s="22">
        <v>4771.37</v>
      </c>
      <c r="J15" s="9">
        <f t="shared" si="1"/>
        <v>85884.66</v>
      </c>
      <c r="K15" s="9">
        <f t="shared" si="2"/>
        <v>4760.916666666667</v>
      </c>
      <c r="L15" s="20">
        <f t="shared" si="3"/>
        <v>16.32918348642464</v>
      </c>
      <c r="M15" s="10">
        <f t="shared" si="4"/>
        <v>3.4298402239956532E-3</v>
      </c>
      <c r="N15" s="11">
        <f t="shared" si="5"/>
        <v>85696.56</v>
      </c>
    </row>
    <row r="16" spans="1:14" ht="51">
      <c r="A16" s="8">
        <v>11</v>
      </c>
      <c r="B16" s="25" t="s">
        <v>27</v>
      </c>
      <c r="C16" s="18" t="s">
        <v>58</v>
      </c>
      <c r="D16" s="21">
        <v>7</v>
      </c>
      <c r="E16" s="9">
        <v>19411.7</v>
      </c>
      <c r="F16" s="9">
        <f t="shared" si="6"/>
        <v>135881.9</v>
      </c>
      <c r="G16" s="22">
        <v>19522.97</v>
      </c>
      <c r="H16" s="9">
        <f t="shared" si="0"/>
        <v>136660.79</v>
      </c>
      <c r="I16" s="22">
        <v>19740.27</v>
      </c>
      <c r="J16" s="9">
        <f t="shared" si="1"/>
        <v>138181.89000000001</v>
      </c>
      <c r="K16" s="9">
        <f t="shared" si="2"/>
        <v>19558.313333333335</v>
      </c>
      <c r="L16" s="20">
        <f t="shared" si="3"/>
        <v>167.11201223530662</v>
      </c>
      <c r="M16" s="10">
        <f t="shared" si="4"/>
        <v>8.5442956857888532E-3</v>
      </c>
      <c r="N16" s="11">
        <f t="shared" si="5"/>
        <v>136908.17000000001</v>
      </c>
    </row>
    <row r="17" spans="1:14" ht="51">
      <c r="A17" s="8">
        <v>12</v>
      </c>
      <c r="B17" s="25" t="s">
        <v>28</v>
      </c>
      <c r="C17" s="18" t="s">
        <v>58</v>
      </c>
      <c r="D17" s="21">
        <v>9</v>
      </c>
      <c r="E17" s="9">
        <v>30133.4</v>
      </c>
      <c r="F17" s="9">
        <f t="shared" si="6"/>
        <v>271200.60000000003</v>
      </c>
      <c r="G17" s="22">
        <v>30306.13</v>
      </c>
      <c r="H17" s="9">
        <f t="shared" si="0"/>
        <v>272755.17</v>
      </c>
      <c r="I17" s="22">
        <v>30339.72</v>
      </c>
      <c r="J17" s="9">
        <f t="shared" si="1"/>
        <v>273057.48</v>
      </c>
      <c r="K17" s="9">
        <f t="shared" si="2"/>
        <v>30259.75</v>
      </c>
      <c r="L17" s="20">
        <f t="shared" si="3"/>
        <v>110.70372125633337</v>
      </c>
      <c r="M17" s="10">
        <f t="shared" si="4"/>
        <v>3.6584479797861307E-3</v>
      </c>
      <c r="N17" s="11">
        <f t="shared" si="5"/>
        <v>272337.75</v>
      </c>
    </row>
    <row r="18" spans="1:14" ht="51">
      <c r="A18" s="8">
        <v>13</v>
      </c>
      <c r="B18" s="25" t="s">
        <v>29</v>
      </c>
      <c r="C18" s="18" t="s">
        <v>58</v>
      </c>
      <c r="D18" s="21">
        <v>5</v>
      </c>
      <c r="E18" s="9">
        <v>10040.799999999999</v>
      </c>
      <c r="F18" s="9">
        <f t="shared" si="6"/>
        <v>50204</v>
      </c>
      <c r="G18" s="22">
        <v>10098.35</v>
      </c>
      <c r="H18" s="9">
        <f t="shared" si="0"/>
        <v>50491.75</v>
      </c>
      <c r="I18" s="22">
        <v>10161.48</v>
      </c>
      <c r="J18" s="9">
        <f t="shared" si="1"/>
        <v>50807.399999999994</v>
      </c>
      <c r="K18" s="9">
        <f t="shared" si="2"/>
        <v>10100.210000000001</v>
      </c>
      <c r="L18" s="20">
        <f t="shared" si="3"/>
        <v>60.361496833660574</v>
      </c>
      <c r="M18" s="10">
        <f t="shared" si="4"/>
        <v>5.9762615662110555E-3</v>
      </c>
      <c r="N18" s="11">
        <f t="shared" si="5"/>
        <v>50501.049999999996</v>
      </c>
    </row>
    <row r="19" spans="1:14" ht="70.5" customHeight="1">
      <c r="A19" s="8">
        <v>14</v>
      </c>
      <c r="B19" s="25" t="s">
        <v>30</v>
      </c>
      <c r="C19" s="18" t="s">
        <v>58</v>
      </c>
      <c r="D19" s="21">
        <v>5</v>
      </c>
      <c r="E19" s="9">
        <v>17420.7</v>
      </c>
      <c r="F19" s="9">
        <f t="shared" si="6"/>
        <v>87103.5</v>
      </c>
      <c r="G19" s="22">
        <v>17520.560000000001</v>
      </c>
      <c r="H19" s="9">
        <f t="shared" si="0"/>
        <v>87602.8</v>
      </c>
      <c r="I19" s="22">
        <v>17754.27</v>
      </c>
      <c r="J19" s="9">
        <f t="shared" si="1"/>
        <v>88771.35</v>
      </c>
      <c r="K19" s="9">
        <f t="shared" si="2"/>
        <v>17565.176666666666</v>
      </c>
      <c r="L19" s="20">
        <f t="shared" si="3"/>
        <v>171.20228220830833</v>
      </c>
      <c r="M19" s="10">
        <f t="shared" si="4"/>
        <v>9.7466871786833723E-3</v>
      </c>
      <c r="N19" s="11">
        <f t="shared" si="5"/>
        <v>87825.9</v>
      </c>
    </row>
    <row r="20" spans="1:14" ht="63.75">
      <c r="A20" s="8">
        <v>15</v>
      </c>
      <c r="B20" s="25" t="s">
        <v>31</v>
      </c>
      <c r="C20" s="18" t="s">
        <v>58</v>
      </c>
      <c r="D20" s="21">
        <v>4</v>
      </c>
      <c r="E20" s="9">
        <v>1360.7</v>
      </c>
      <c r="F20" s="9">
        <f t="shared" si="6"/>
        <v>5442.8</v>
      </c>
      <c r="G20" s="22">
        <v>1368.5</v>
      </c>
      <c r="H20" s="9">
        <f t="shared" si="0"/>
        <v>5474</v>
      </c>
      <c r="I20" s="22">
        <v>1376.8</v>
      </c>
      <c r="J20" s="9">
        <f t="shared" si="1"/>
        <v>5507.2</v>
      </c>
      <c r="K20" s="9">
        <f t="shared" si="2"/>
        <v>1368.6666666666667</v>
      </c>
      <c r="L20" s="20">
        <f t="shared" si="3"/>
        <v>8.0512938918743124</v>
      </c>
      <c r="M20" s="10">
        <f t="shared" si="4"/>
        <v>5.8825819960114309E-3</v>
      </c>
      <c r="N20" s="11">
        <f t="shared" si="5"/>
        <v>5474.68</v>
      </c>
    </row>
    <row r="21" spans="1:14" ht="38.25">
      <c r="A21" s="8">
        <v>16</v>
      </c>
      <c r="B21" s="25" t="s">
        <v>32</v>
      </c>
      <c r="C21" s="18" t="s">
        <v>59</v>
      </c>
      <c r="D21" s="21">
        <v>11</v>
      </c>
      <c r="E21" s="9">
        <v>31619.5</v>
      </c>
      <c r="F21" s="9">
        <f t="shared" si="6"/>
        <v>347814.5</v>
      </c>
      <c r="G21" s="22">
        <v>31800.74</v>
      </c>
      <c r="H21" s="9">
        <f t="shared" si="0"/>
        <v>349808.14</v>
      </c>
      <c r="I21" s="22">
        <v>32119.43</v>
      </c>
      <c r="J21" s="9">
        <f t="shared" si="1"/>
        <v>353313.73</v>
      </c>
      <c r="K21" s="9">
        <f t="shared" si="2"/>
        <v>31846.556666666671</v>
      </c>
      <c r="L21" s="20">
        <f t="shared" si="3"/>
        <v>253.09459977117911</v>
      </c>
      <c r="M21" s="10">
        <f t="shared" si="4"/>
        <v>7.9473144434509483E-3</v>
      </c>
      <c r="N21" s="11">
        <f t="shared" si="5"/>
        <v>350312.16000000003</v>
      </c>
    </row>
    <row r="22" spans="1:14" ht="63.75">
      <c r="A22" s="8">
        <v>17</v>
      </c>
      <c r="B22" s="25" t="s">
        <v>33</v>
      </c>
      <c r="C22" s="18" t="s">
        <v>59</v>
      </c>
      <c r="D22" s="21">
        <v>1</v>
      </c>
      <c r="E22" s="9">
        <v>12481.7</v>
      </c>
      <c r="F22" s="9">
        <f t="shared" si="6"/>
        <v>12481.7</v>
      </c>
      <c r="G22" s="22">
        <v>12553.25</v>
      </c>
      <c r="H22" s="9">
        <f t="shared" si="0"/>
        <v>12553.25</v>
      </c>
      <c r="I22" s="22">
        <v>12697.21</v>
      </c>
      <c r="J22" s="9">
        <f t="shared" si="1"/>
        <v>12697.21</v>
      </c>
      <c r="K22" s="9">
        <f t="shared" si="2"/>
        <v>12577.386666666667</v>
      </c>
      <c r="L22" s="20">
        <f t="shared" si="3"/>
        <v>109.76371911216</v>
      </c>
      <c r="M22" s="10">
        <f t="shared" si="4"/>
        <v>8.7270688276653123E-3</v>
      </c>
      <c r="N22" s="11">
        <f t="shared" si="5"/>
        <v>12577.39</v>
      </c>
    </row>
    <row r="23" spans="1:14" ht="38.25">
      <c r="A23" s="8">
        <v>18</v>
      </c>
      <c r="B23" s="25" t="s">
        <v>34</v>
      </c>
      <c r="C23" s="18" t="s">
        <v>59</v>
      </c>
      <c r="D23" s="21">
        <v>5</v>
      </c>
      <c r="E23" s="9">
        <v>7631.8</v>
      </c>
      <c r="F23" s="9">
        <f t="shared" si="6"/>
        <v>38159</v>
      </c>
      <c r="G23" s="22">
        <v>7675.55</v>
      </c>
      <c r="H23" s="9">
        <f t="shared" si="0"/>
        <v>38377.75</v>
      </c>
      <c r="I23" s="22">
        <v>7749.79</v>
      </c>
      <c r="J23" s="9">
        <f t="shared" si="1"/>
        <v>38748.949999999997</v>
      </c>
      <c r="K23" s="9">
        <f t="shared" si="2"/>
        <v>7685.7133333333331</v>
      </c>
      <c r="L23" s="20">
        <f t="shared" si="3"/>
        <v>59.647967554086193</v>
      </c>
      <c r="M23" s="10">
        <f t="shared" si="4"/>
        <v>7.7608889334175261E-3</v>
      </c>
      <c r="N23" s="11">
        <f t="shared" si="5"/>
        <v>38428.550000000003</v>
      </c>
    </row>
    <row r="24" spans="1:14" ht="63.75">
      <c r="A24" s="8">
        <v>19</v>
      </c>
      <c r="B24" s="25" t="s">
        <v>35</v>
      </c>
      <c r="C24" s="18" t="s">
        <v>59</v>
      </c>
      <c r="D24" s="21">
        <v>2</v>
      </c>
      <c r="E24" s="9">
        <v>3839</v>
      </c>
      <c r="F24" s="9">
        <f t="shared" si="6"/>
        <v>7678</v>
      </c>
      <c r="G24" s="22">
        <v>3861.01</v>
      </c>
      <c r="H24" s="9">
        <f t="shared" si="0"/>
        <v>7722.02</v>
      </c>
      <c r="I24" s="22">
        <v>3871.14</v>
      </c>
      <c r="J24" s="9">
        <f t="shared" si="1"/>
        <v>7742.28</v>
      </c>
      <c r="K24" s="9">
        <f t="shared" si="2"/>
        <v>3857.0499999999997</v>
      </c>
      <c r="L24" s="20">
        <f t="shared" si="3"/>
        <v>16.431862341195504</v>
      </c>
      <c r="M24" s="10">
        <f t="shared" si="4"/>
        <v>4.260215019560417E-3</v>
      </c>
      <c r="N24" s="11">
        <f t="shared" si="5"/>
        <v>7714.1</v>
      </c>
    </row>
    <row r="25" spans="1:14" ht="63.75">
      <c r="A25" s="8">
        <v>20</v>
      </c>
      <c r="B25" s="25" t="s">
        <v>36</v>
      </c>
      <c r="C25" s="18" t="s">
        <v>59</v>
      </c>
      <c r="D25" s="21">
        <v>2</v>
      </c>
      <c r="E25" s="9">
        <v>4345</v>
      </c>
      <c r="F25" s="9">
        <f t="shared" si="6"/>
        <v>8690</v>
      </c>
      <c r="G25" s="22">
        <v>4369.91</v>
      </c>
      <c r="H25" s="9">
        <f t="shared" si="0"/>
        <v>8739.82</v>
      </c>
      <c r="I25" s="22">
        <v>4361.9799999999996</v>
      </c>
      <c r="J25" s="9">
        <f t="shared" si="1"/>
        <v>8723.9599999999991</v>
      </c>
      <c r="K25" s="9">
        <f t="shared" si="2"/>
        <v>4358.9633333333331</v>
      </c>
      <c r="L25" s="20">
        <f t="shared" si="3"/>
        <v>12.726045471132439</v>
      </c>
      <c r="M25" s="10">
        <f t="shared" si="4"/>
        <v>2.9195119339076279E-3</v>
      </c>
      <c r="N25" s="11">
        <f t="shared" si="5"/>
        <v>8717.92</v>
      </c>
    </row>
    <row r="26" spans="1:14" ht="38.25">
      <c r="A26" s="8">
        <v>21</v>
      </c>
      <c r="B26" s="25" t="s">
        <v>37</v>
      </c>
      <c r="C26" s="18" t="s">
        <v>59</v>
      </c>
      <c r="D26" s="21">
        <v>6</v>
      </c>
      <c r="E26" s="9">
        <v>1284.8</v>
      </c>
      <c r="F26" s="9">
        <f t="shared" si="6"/>
        <v>7708.7999999999993</v>
      </c>
      <c r="G26" s="22">
        <v>1292.1600000000001</v>
      </c>
      <c r="H26" s="9">
        <f t="shared" si="0"/>
        <v>7752.9600000000009</v>
      </c>
      <c r="I26" s="22">
        <v>1309.58</v>
      </c>
      <c r="J26" s="9">
        <f t="shared" si="1"/>
        <v>7857.48</v>
      </c>
      <c r="K26" s="9">
        <f t="shared" si="2"/>
        <v>1295.5133333333333</v>
      </c>
      <c r="L26" s="20">
        <f t="shared" si="3"/>
        <v>12.725790086801389</v>
      </c>
      <c r="M26" s="10">
        <f t="shared" si="4"/>
        <v>9.8229711415305562E-3</v>
      </c>
      <c r="N26" s="11">
        <f t="shared" si="5"/>
        <v>7773.0599999999995</v>
      </c>
    </row>
    <row r="27" spans="1:14" ht="38.25">
      <c r="A27" s="8">
        <v>22</v>
      </c>
      <c r="B27" s="25" t="s">
        <v>38</v>
      </c>
      <c r="C27" s="18" t="s">
        <v>59</v>
      </c>
      <c r="D27" s="21">
        <v>1</v>
      </c>
      <c r="E27" s="9">
        <v>936.1</v>
      </c>
      <c r="F27" s="9">
        <f t="shared" si="6"/>
        <v>936.1</v>
      </c>
      <c r="G27" s="22">
        <v>941.47</v>
      </c>
      <c r="H27" s="9">
        <f t="shared" si="0"/>
        <v>941.47</v>
      </c>
      <c r="I27" s="22">
        <v>947.37</v>
      </c>
      <c r="J27" s="9">
        <f t="shared" si="1"/>
        <v>947.37</v>
      </c>
      <c r="K27" s="9">
        <f t="shared" si="2"/>
        <v>941.64666666666665</v>
      </c>
      <c r="L27" s="20">
        <f t="shared" si="3"/>
        <v>5.6370766655539848</v>
      </c>
      <c r="M27" s="10">
        <f t="shared" si="4"/>
        <v>5.9864032498608659E-3</v>
      </c>
      <c r="N27" s="11">
        <f t="shared" si="5"/>
        <v>941.65</v>
      </c>
    </row>
    <row r="28" spans="1:14" ht="38.25">
      <c r="A28" s="8">
        <v>23</v>
      </c>
      <c r="B28" s="25" t="s">
        <v>39</v>
      </c>
      <c r="C28" s="18" t="s">
        <v>58</v>
      </c>
      <c r="D28" s="21">
        <v>3</v>
      </c>
      <c r="E28" s="9">
        <v>11510.4</v>
      </c>
      <c r="F28" s="9">
        <f t="shared" si="6"/>
        <v>34531.199999999997</v>
      </c>
      <c r="G28" s="22">
        <v>11576.38</v>
      </c>
      <c r="H28" s="9">
        <f t="shared" si="0"/>
        <v>34729.14</v>
      </c>
      <c r="I28" s="22">
        <v>11695.45</v>
      </c>
      <c r="J28" s="9">
        <f t="shared" si="1"/>
        <v>35086.350000000006</v>
      </c>
      <c r="K28" s="9">
        <f t="shared" si="2"/>
        <v>11594.076666666666</v>
      </c>
      <c r="L28" s="20">
        <f t="shared" si="3"/>
        <v>93.785684586366656</v>
      </c>
      <c r="M28" s="10">
        <f t="shared" si="4"/>
        <v>8.0891033656870191E-3</v>
      </c>
      <c r="N28" s="11">
        <f t="shared" si="5"/>
        <v>34782.239999999998</v>
      </c>
    </row>
    <row r="29" spans="1:14" ht="51">
      <c r="A29" s="8">
        <v>24</v>
      </c>
      <c r="B29" s="25" t="s">
        <v>40</v>
      </c>
      <c r="C29" s="18" t="s">
        <v>15</v>
      </c>
      <c r="D29" s="21">
        <v>10</v>
      </c>
      <c r="E29" s="9">
        <v>28527.4</v>
      </c>
      <c r="F29" s="9">
        <f t="shared" si="6"/>
        <v>285274</v>
      </c>
      <c r="G29" s="22">
        <v>28690.92</v>
      </c>
      <c r="H29" s="9">
        <f t="shared" si="0"/>
        <v>286909.19999999995</v>
      </c>
      <c r="I29" s="22">
        <v>28810.48</v>
      </c>
      <c r="J29" s="9">
        <f t="shared" si="1"/>
        <v>288104.8</v>
      </c>
      <c r="K29" s="9">
        <f t="shared" si="2"/>
        <v>28676.266666666666</v>
      </c>
      <c r="L29" s="20">
        <f t="shared" si="3"/>
        <v>142.1077469152651</v>
      </c>
      <c r="M29" s="10">
        <f t="shared" si="4"/>
        <v>4.9555874398549702E-3</v>
      </c>
      <c r="N29" s="11">
        <f t="shared" si="5"/>
        <v>286762.7</v>
      </c>
    </row>
    <row r="30" spans="1:14" ht="25.5">
      <c r="A30" s="8">
        <v>25</v>
      </c>
      <c r="B30" s="25" t="s">
        <v>41</v>
      </c>
      <c r="C30" s="18" t="s">
        <v>16</v>
      </c>
      <c r="D30" s="21">
        <v>14</v>
      </c>
      <c r="E30" s="9">
        <v>5246.4</v>
      </c>
      <c r="F30" s="9">
        <f t="shared" si="6"/>
        <v>73449.599999999991</v>
      </c>
      <c r="G30" s="22">
        <v>5276.47</v>
      </c>
      <c r="H30" s="9">
        <f t="shared" si="0"/>
        <v>73870.58</v>
      </c>
      <c r="I30" s="22">
        <v>5254.53</v>
      </c>
      <c r="J30" s="9">
        <f t="shared" si="1"/>
        <v>73563.42</v>
      </c>
      <c r="K30" s="9">
        <f t="shared" si="2"/>
        <v>5259.1333333333323</v>
      </c>
      <c r="L30" s="20">
        <f t="shared" si="3"/>
        <v>15.554556674278556</v>
      </c>
      <c r="M30" s="10">
        <f t="shared" si="4"/>
        <v>2.9576273671730246E-3</v>
      </c>
      <c r="N30" s="11">
        <f t="shared" si="5"/>
        <v>73627.820000000007</v>
      </c>
    </row>
    <row r="31" spans="1:14" ht="25.5">
      <c r="A31" s="8">
        <v>26</v>
      </c>
      <c r="B31" s="25" t="s">
        <v>42</v>
      </c>
      <c r="C31" s="18" t="s">
        <v>14</v>
      </c>
      <c r="D31" s="21">
        <v>3</v>
      </c>
      <c r="E31" s="9">
        <v>44545.2</v>
      </c>
      <c r="F31" s="9">
        <f t="shared" si="6"/>
        <v>133635.59999999998</v>
      </c>
      <c r="G31" s="22">
        <v>44800.53</v>
      </c>
      <c r="H31" s="9">
        <f t="shared" si="0"/>
        <v>134401.59</v>
      </c>
      <c r="I31" s="22">
        <v>45085.79</v>
      </c>
      <c r="J31" s="9">
        <f t="shared" si="1"/>
        <v>135257.37</v>
      </c>
      <c r="K31" s="9">
        <f t="shared" si="2"/>
        <v>44810.506666666661</v>
      </c>
      <c r="L31" s="20">
        <f t="shared" si="3"/>
        <v>270.43305536367842</v>
      </c>
      <c r="M31" s="10">
        <f t="shared" si="4"/>
        <v>6.0350367688398925E-3</v>
      </c>
      <c r="N31" s="11">
        <f t="shared" si="5"/>
        <v>134431.53</v>
      </c>
    </row>
    <row r="32" spans="1:14" ht="51">
      <c r="A32" s="8">
        <v>27</v>
      </c>
      <c r="B32" s="25" t="s">
        <v>43</v>
      </c>
      <c r="C32" s="18" t="s">
        <v>59</v>
      </c>
      <c r="D32" s="21">
        <v>3</v>
      </c>
      <c r="E32" s="9">
        <v>1054.9000000000001</v>
      </c>
      <c r="F32" s="9">
        <f t="shared" si="6"/>
        <v>3164.7000000000003</v>
      </c>
      <c r="G32" s="22">
        <v>1060.95</v>
      </c>
      <c r="H32" s="9">
        <f t="shared" si="0"/>
        <v>3182.8500000000004</v>
      </c>
      <c r="I32" s="22">
        <v>1071.78</v>
      </c>
      <c r="J32" s="9">
        <f t="shared" si="1"/>
        <v>3215.34</v>
      </c>
      <c r="K32" s="9">
        <f t="shared" si="2"/>
        <v>1062.5433333333333</v>
      </c>
      <c r="L32" s="20">
        <f t="shared" si="3"/>
        <v>8.552054334096125</v>
      </c>
      <c r="M32" s="10">
        <f t="shared" si="4"/>
        <v>8.0486640552035141E-3</v>
      </c>
      <c r="N32" s="11">
        <f t="shared" si="5"/>
        <v>3187.62</v>
      </c>
    </row>
    <row r="33" spans="1:14" ht="63.75">
      <c r="A33" s="8">
        <v>28</v>
      </c>
      <c r="B33" s="25" t="s">
        <v>44</v>
      </c>
      <c r="C33" s="18" t="s">
        <v>15</v>
      </c>
      <c r="D33" s="21">
        <v>3</v>
      </c>
      <c r="E33" s="9">
        <v>3126.2</v>
      </c>
      <c r="F33" s="9">
        <f t="shared" si="6"/>
        <v>9378.5999999999985</v>
      </c>
      <c r="G33" s="22">
        <v>3144.12</v>
      </c>
      <c r="H33" s="9">
        <f t="shared" si="0"/>
        <v>9432.36</v>
      </c>
      <c r="I33" s="22">
        <v>3136.53</v>
      </c>
      <c r="J33" s="9">
        <f t="shared" si="1"/>
        <v>9409.59</v>
      </c>
      <c r="K33" s="9">
        <f t="shared" si="2"/>
        <v>3135.6166666666668</v>
      </c>
      <c r="L33" s="20">
        <f t="shared" si="3"/>
        <v>8.9948448198584448</v>
      </c>
      <c r="M33" s="10">
        <f t="shared" si="4"/>
        <v>2.8686047358653889E-3</v>
      </c>
      <c r="N33" s="11">
        <f t="shared" si="5"/>
        <v>9406.86</v>
      </c>
    </row>
    <row r="34" spans="1:14" ht="63.75">
      <c r="A34" s="8">
        <v>29</v>
      </c>
      <c r="B34" s="25" t="s">
        <v>45</v>
      </c>
      <c r="C34" s="18" t="s">
        <v>58</v>
      </c>
      <c r="D34" s="21">
        <v>6</v>
      </c>
      <c r="E34" s="9">
        <v>9808.7000000000007</v>
      </c>
      <c r="F34" s="9">
        <f t="shared" si="6"/>
        <v>58852.200000000004</v>
      </c>
      <c r="G34" s="22">
        <v>9864.92</v>
      </c>
      <c r="H34" s="9">
        <f t="shared" si="0"/>
        <v>59189.520000000004</v>
      </c>
      <c r="I34" s="22">
        <v>9944.3799999999992</v>
      </c>
      <c r="J34" s="9">
        <f t="shared" si="1"/>
        <v>59666.28</v>
      </c>
      <c r="K34" s="9">
        <f t="shared" si="2"/>
        <v>9872.6666666666661</v>
      </c>
      <c r="L34" s="20">
        <f t="shared" si="3"/>
        <v>68.170915596999492</v>
      </c>
      <c r="M34" s="10">
        <f t="shared" si="4"/>
        <v>6.9050154227496283E-3</v>
      </c>
      <c r="N34" s="11">
        <f t="shared" si="5"/>
        <v>59236.020000000004</v>
      </c>
    </row>
    <row r="35" spans="1:14" ht="51">
      <c r="A35" s="8">
        <v>30</v>
      </c>
      <c r="B35" s="25" t="s">
        <v>46</v>
      </c>
      <c r="C35" s="18" t="s">
        <v>58</v>
      </c>
      <c r="D35" s="21">
        <v>4</v>
      </c>
      <c r="E35" s="9">
        <v>4034.8</v>
      </c>
      <c r="F35" s="9">
        <f t="shared" si="6"/>
        <v>16139.2</v>
      </c>
      <c r="G35" s="22">
        <v>4057.93</v>
      </c>
      <c r="H35" s="9">
        <f t="shared" si="0"/>
        <v>16231.72</v>
      </c>
      <c r="I35" s="22">
        <v>4083.65</v>
      </c>
      <c r="J35" s="9">
        <f t="shared" si="1"/>
        <v>16334.6</v>
      </c>
      <c r="K35" s="9">
        <f t="shared" si="2"/>
        <v>4058.7933333333331</v>
      </c>
      <c r="L35" s="20">
        <f t="shared" si="3"/>
        <v>24.436440684627772</v>
      </c>
      <c r="M35" s="10">
        <f t="shared" si="4"/>
        <v>6.0206171336541171E-3</v>
      </c>
      <c r="N35" s="11">
        <f t="shared" si="5"/>
        <v>16235.16</v>
      </c>
    </row>
    <row r="36" spans="1:14" ht="63.75">
      <c r="A36" s="8">
        <v>31</v>
      </c>
      <c r="B36" s="25" t="s">
        <v>47</v>
      </c>
      <c r="C36" s="18" t="s">
        <v>58</v>
      </c>
      <c r="D36" s="21">
        <v>1</v>
      </c>
      <c r="E36" s="9">
        <v>34690.699999999997</v>
      </c>
      <c r="F36" s="9">
        <f t="shared" si="6"/>
        <v>34690.699999999997</v>
      </c>
      <c r="G36" s="22">
        <v>34889.550000000003</v>
      </c>
      <c r="H36" s="9">
        <f t="shared" si="0"/>
        <v>34889.550000000003</v>
      </c>
      <c r="I36" s="22">
        <v>35030.18</v>
      </c>
      <c r="J36" s="9">
        <f t="shared" si="1"/>
        <v>35030.18</v>
      </c>
      <c r="K36" s="9">
        <f t="shared" si="2"/>
        <v>34870.143333333333</v>
      </c>
      <c r="L36" s="20">
        <f t="shared" si="3"/>
        <v>170.57001973774277</v>
      </c>
      <c r="M36" s="10">
        <f t="shared" si="4"/>
        <v>4.8915778208083868E-3</v>
      </c>
      <c r="N36" s="11">
        <f t="shared" si="5"/>
        <v>34870.14</v>
      </c>
    </row>
    <row r="37" spans="1:14" ht="38.25">
      <c r="A37" s="8">
        <v>32</v>
      </c>
      <c r="B37" s="25" t="s">
        <v>48</v>
      </c>
      <c r="C37" s="18" t="s">
        <v>59</v>
      </c>
      <c r="D37" s="21">
        <v>5</v>
      </c>
      <c r="E37" s="9">
        <v>12456.4</v>
      </c>
      <c r="F37" s="9">
        <f t="shared" si="6"/>
        <v>62282</v>
      </c>
      <c r="G37" s="22">
        <v>12527.8</v>
      </c>
      <c r="H37" s="9">
        <f t="shared" si="0"/>
        <v>62639</v>
      </c>
      <c r="I37" s="22">
        <v>12634.87</v>
      </c>
      <c r="J37" s="9">
        <f t="shared" si="1"/>
        <v>63174.350000000006</v>
      </c>
      <c r="K37" s="9">
        <f t="shared" si="2"/>
        <v>12539.69</v>
      </c>
      <c r="L37" s="20">
        <f t="shared" si="3"/>
        <v>89.827135655102097</v>
      </c>
      <c r="M37" s="10">
        <f t="shared" si="4"/>
        <v>7.163425543622059E-3</v>
      </c>
      <c r="N37" s="11">
        <f t="shared" si="5"/>
        <v>62698.450000000004</v>
      </c>
    </row>
    <row r="38" spans="1:14" ht="63.75">
      <c r="A38" s="8">
        <v>33</v>
      </c>
      <c r="B38" s="25" t="s">
        <v>49</v>
      </c>
      <c r="C38" s="18" t="s">
        <v>58</v>
      </c>
      <c r="D38" s="21">
        <v>1</v>
      </c>
      <c r="E38" s="9">
        <v>9086</v>
      </c>
      <c r="F38" s="9">
        <f t="shared" si="6"/>
        <v>9086</v>
      </c>
      <c r="G38" s="22">
        <v>9138.08</v>
      </c>
      <c r="H38" s="9">
        <f t="shared" si="0"/>
        <v>9138.08</v>
      </c>
      <c r="I38" s="22">
        <v>9122.41</v>
      </c>
      <c r="J38" s="9">
        <f t="shared" si="1"/>
        <v>9122.41</v>
      </c>
      <c r="K38" s="9">
        <f t="shared" si="2"/>
        <v>9115.4966666666678</v>
      </c>
      <c r="L38" s="20">
        <f t="shared" si="3"/>
        <v>26.719416785052228</v>
      </c>
      <c r="M38" s="10">
        <f t="shared" si="4"/>
        <v>2.9312080034825925E-3</v>
      </c>
      <c r="N38" s="11">
        <f t="shared" si="5"/>
        <v>9115.5</v>
      </c>
    </row>
    <row r="39" spans="1:14" ht="25.5">
      <c r="A39" s="8">
        <v>34</v>
      </c>
      <c r="B39" s="25" t="s">
        <v>50</v>
      </c>
      <c r="C39" s="18" t="s">
        <v>14</v>
      </c>
      <c r="D39" s="21">
        <v>3</v>
      </c>
      <c r="E39" s="9">
        <v>33619.199999999997</v>
      </c>
      <c r="F39" s="9">
        <f t="shared" si="6"/>
        <v>100857.59999999999</v>
      </c>
      <c r="G39" s="22">
        <v>33811.910000000003</v>
      </c>
      <c r="H39" s="9">
        <f t="shared" si="0"/>
        <v>101435.73000000001</v>
      </c>
      <c r="I39" s="22">
        <v>34065.01</v>
      </c>
      <c r="J39" s="9">
        <f t="shared" si="1"/>
        <v>102195.03</v>
      </c>
      <c r="K39" s="9">
        <f t="shared" si="2"/>
        <v>33832.04</v>
      </c>
      <c r="L39" s="20">
        <f t="shared" si="3"/>
        <v>223.58566971074202</v>
      </c>
      <c r="M39" s="10">
        <f t="shared" si="4"/>
        <v>6.6086960677139784E-3</v>
      </c>
      <c r="N39" s="11">
        <f t="shared" si="5"/>
        <v>101496.12</v>
      </c>
    </row>
    <row r="40" spans="1:14" ht="63.75">
      <c r="A40" s="8">
        <v>35</v>
      </c>
      <c r="B40" s="25" t="s">
        <v>51</v>
      </c>
      <c r="C40" s="18" t="s">
        <v>58</v>
      </c>
      <c r="D40" s="21">
        <v>3</v>
      </c>
      <c r="E40" s="9">
        <v>9753.7000000000007</v>
      </c>
      <c r="F40" s="9">
        <f t="shared" si="6"/>
        <v>29261.100000000002</v>
      </c>
      <c r="G40" s="22">
        <v>9809.61</v>
      </c>
      <c r="H40" s="9">
        <f t="shared" si="0"/>
        <v>29428.83</v>
      </c>
      <c r="I40" s="22">
        <v>9811.48</v>
      </c>
      <c r="J40" s="9">
        <f t="shared" si="1"/>
        <v>29434.44</v>
      </c>
      <c r="K40" s="9">
        <f t="shared" si="2"/>
        <v>9791.5966666666664</v>
      </c>
      <c r="L40" s="20">
        <f t="shared" si="3"/>
        <v>32.832792042915074</v>
      </c>
      <c r="M40" s="10">
        <f t="shared" si="4"/>
        <v>3.3531601801662318E-3</v>
      </c>
      <c r="N40" s="11">
        <f t="shared" si="5"/>
        <v>29374.800000000003</v>
      </c>
    </row>
    <row r="41" spans="1:14" ht="63.75">
      <c r="A41" s="8">
        <v>36</v>
      </c>
      <c r="B41" s="25" t="s">
        <v>52</v>
      </c>
      <c r="C41" s="18" t="s">
        <v>58</v>
      </c>
      <c r="D41" s="21">
        <v>1</v>
      </c>
      <c r="E41" s="9">
        <v>11836</v>
      </c>
      <c r="F41" s="9">
        <f t="shared" si="6"/>
        <v>11836</v>
      </c>
      <c r="G41" s="22">
        <v>11903.84</v>
      </c>
      <c r="H41" s="9">
        <f t="shared" si="0"/>
        <v>11903.84</v>
      </c>
      <c r="I41" s="22">
        <v>12070.24</v>
      </c>
      <c r="J41" s="9">
        <f t="shared" si="1"/>
        <v>12070.24</v>
      </c>
      <c r="K41" s="9">
        <f t="shared" si="2"/>
        <v>11936.693333333335</v>
      </c>
      <c r="L41" s="20">
        <f t="shared" si="3"/>
        <v>120.52634788017639</v>
      </c>
      <c r="M41" s="10">
        <f t="shared" si="4"/>
        <v>1.0097130295171893E-2</v>
      </c>
      <c r="N41" s="11">
        <f t="shared" si="5"/>
        <v>11936.69</v>
      </c>
    </row>
    <row r="42" spans="1:14" ht="51">
      <c r="A42" s="8">
        <v>37</v>
      </c>
      <c r="B42" s="25" t="s">
        <v>53</v>
      </c>
      <c r="C42" s="18" t="s">
        <v>58</v>
      </c>
      <c r="D42" s="21">
        <v>3</v>
      </c>
      <c r="E42" s="9">
        <v>62278.7</v>
      </c>
      <c r="F42" s="9">
        <f t="shared" si="6"/>
        <v>186836.09999999998</v>
      </c>
      <c r="G42" s="22">
        <v>62635.68</v>
      </c>
      <c r="H42" s="9">
        <f t="shared" si="0"/>
        <v>187907.04</v>
      </c>
      <c r="I42" s="22">
        <v>63143.96</v>
      </c>
      <c r="J42" s="9">
        <f t="shared" si="1"/>
        <v>189431.88</v>
      </c>
      <c r="K42" s="9">
        <f t="shared" si="2"/>
        <v>62686.113333333335</v>
      </c>
      <c r="L42" s="20">
        <f t="shared" si="3"/>
        <v>434.82911325408526</v>
      </c>
      <c r="M42" s="10">
        <f t="shared" si="4"/>
        <v>6.9366098826686212E-3</v>
      </c>
      <c r="N42" s="11">
        <f t="shared" si="5"/>
        <v>188058.33000000002</v>
      </c>
    </row>
    <row r="43" spans="1:14" ht="63.75">
      <c r="A43" s="8">
        <v>38</v>
      </c>
      <c r="B43" s="25" t="s">
        <v>54</v>
      </c>
      <c r="C43" s="23" t="s">
        <v>58</v>
      </c>
      <c r="D43" s="21">
        <v>6</v>
      </c>
      <c r="E43" s="9">
        <v>9808.7000000000007</v>
      </c>
      <c r="F43" s="9">
        <f t="shared" si="6"/>
        <v>58852.200000000004</v>
      </c>
      <c r="G43" s="22">
        <v>9864.92</v>
      </c>
      <c r="H43" s="9">
        <f t="shared" si="0"/>
        <v>59189.520000000004</v>
      </c>
      <c r="I43" s="22">
        <v>9928.4599999999991</v>
      </c>
      <c r="J43" s="9">
        <f t="shared" si="1"/>
        <v>59570.759999999995</v>
      </c>
      <c r="K43" s="9">
        <f t="shared" si="2"/>
        <v>9867.36</v>
      </c>
      <c r="L43" s="20">
        <f t="shared" si="3"/>
        <v>59.917272968651567</v>
      </c>
      <c r="M43" s="10">
        <f t="shared" si="4"/>
        <v>6.0722698846146853E-3</v>
      </c>
      <c r="N43" s="11">
        <f t="shared" si="5"/>
        <v>59204.160000000003</v>
      </c>
    </row>
    <row r="44" spans="1:14" ht="63.75">
      <c r="A44" s="8">
        <v>39</v>
      </c>
      <c r="B44" s="25" t="s">
        <v>55</v>
      </c>
      <c r="C44" s="23" t="s">
        <v>58</v>
      </c>
      <c r="D44" s="21">
        <v>2</v>
      </c>
      <c r="E44" s="9">
        <v>7679.1</v>
      </c>
      <c r="F44" s="9">
        <f t="shared" si="6"/>
        <v>15358.2</v>
      </c>
      <c r="G44" s="22">
        <v>7723.12</v>
      </c>
      <c r="H44" s="9">
        <f t="shared" si="0"/>
        <v>15446.24</v>
      </c>
      <c r="I44" s="22">
        <v>7684.5</v>
      </c>
      <c r="J44" s="9">
        <f t="shared" si="1"/>
        <v>15369</v>
      </c>
      <c r="K44" s="9">
        <f t="shared" si="2"/>
        <v>7695.5733333333337</v>
      </c>
      <c r="L44" s="20">
        <f t="shared" si="3"/>
        <v>24.008417968148681</v>
      </c>
      <c r="M44" s="10">
        <f t="shared" si="4"/>
        <v>3.1197698895488852E-3</v>
      </c>
      <c r="N44" s="11">
        <f t="shared" si="5"/>
        <v>15391.14</v>
      </c>
    </row>
    <row r="45" spans="1:14" ht="75" customHeight="1">
      <c r="A45" s="8">
        <v>40</v>
      </c>
      <c r="B45" s="25" t="s">
        <v>56</v>
      </c>
      <c r="C45" s="23" t="s">
        <v>58</v>
      </c>
      <c r="D45" s="21">
        <v>2</v>
      </c>
      <c r="E45" s="9">
        <v>20912.099999999999</v>
      </c>
      <c r="F45" s="9">
        <f t="shared" si="6"/>
        <v>41824.199999999997</v>
      </c>
      <c r="G45" s="22">
        <v>21031.97</v>
      </c>
      <c r="H45" s="9">
        <f t="shared" si="0"/>
        <v>42063.94</v>
      </c>
      <c r="I45" s="22">
        <v>20936.560000000001</v>
      </c>
      <c r="J45" s="9">
        <f t="shared" si="1"/>
        <v>41873.120000000003</v>
      </c>
      <c r="K45" s="9">
        <f t="shared" si="2"/>
        <v>20960.210000000003</v>
      </c>
      <c r="L45" s="20">
        <f t="shared" si="3"/>
        <v>63.337951498293052</v>
      </c>
      <c r="M45" s="10">
        <f t="shared" si="4"/>
        <v>3.0218185551715866E-3</v>
      </c>
      <c r="N45" s="11">
        <f t="shared" si="5"/>
        <v>41920.42</v>
      </c>
    </row>
    <row r="46" spans="1:14" ht="38.25">
      <c r="A46" s="8">
        <v>41</v>
      </c>
      <c r="B46" s="25" t="s">
        <v>57</v>
      </c>
      <c r="C46" s="23" t="s">
        <v>59</v>
      </c>
      <c r="D46" s="21">
        <v>1</v>
      </c>
      <c r="E46" s="9">
        <v>19748.3</v>
      </c>
      <c r="F46" s="9">
        <f t="shared" si="6"/>
        <v>19748.3</v>
      </c>
      <c r="G46" s="22">
        <v>19861.5</v>
      </c>
      <c r="H46" s="9">
        <f t="shared" si="0"/>
        <v>19861.5</v>
      </c>
      <c r="I46" s="22">
        <v>19908.55</v>
      </c>
      <c r="J46" s="9">
        <f t="shared" si="1"/>
        <v>19908.55</v>
      </c>
      <c r="K46" s="9">
        <f t="shared" si="2"/>
        <v>19839.45</v>
      </c>
      <c r="L46" s="20">
        <f t="shared" si="3"/>
        <v>82.369093111433585</v>
      </c>
      <c r="M46" s="10">
        <f t="shared" si="4"/>
        <v>4.1517830943616678E-3</v>
      </c>
      <c r="N46" s="11">
        <f t="shared" si="5"/>
        <v>19839.45</v>
      </c>
    </row>
    <row r="47" spans="1:14">
      <c r="A47" s="12"/>
      <c r="B47" s="16"/>
      <c r="C47" s="13"/>
      <c r="D47" s="14"/>
      <c r="E47" s="15"/>
      <c r="F47" s="19">
        <f>SUM(F6:F46)</f>
        <v>2648951.8000000007</v>
      </c>
      <c r="G47" s="15"/>
      <c r="H47" s="19">
        <f>SUM(H6:H46)</f>
        <v>2664135.6300000004</v>
      </c>
      <c r="I47" s="15"/>
      <c r="J47" s="19">
        <f>SUM(J6:J46)</f>
        <v>2678602.89</v>
      </c>
      <c r="K47" s="15"/>
      <c r="L47" s="15"/>
      <c r="M47" s="15"/>
      <c r="N47" s="19">
        <f>SUM(N6:N46)</f>
        <v>2663896.7700000009</v>
      </c>
    </row>
    <row r="50" spans="1:14" ht="15.75">
      <c r="A50" s="6"/>
      <c r="B50" s="32" t="s">
        <v>63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</sheetData>
  <mergeCells count="16">
    <mergeCell ref="A1:N1"/>
    <mergeCell ref="B50:N5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2022-12-16T11:11:47Z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