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Туал.бумага ИЮЛЬ 2021 ЗК\"/>
    </mc:Choice>
  </mc:AlternateContent>
  <bookViews>
    <workbookView xWindow="0" yWindow="0" windowWidth="28800" windowHeight="12300"/>
  </bookViews>
  <sheets>
    <sheet name="Расчет цены (2)" sheetId="3" r:id="rId1"/>
  </sheets>
  <calcPr calcId="162913" iterate="1"/>
</workbook>
</file>

<file path=xl/calcChain.xml><?xml version="1.0" encoding="utf-8"?>
<calcChain xmlns="http://schemas.openxmlformats.org/spreadsheetml/2006/main">
  <c r="O7" i="3" l="1"/>
  <c r="P7" i="3" s="1"/>
  <c r="Q7" i="3" s="1"/>
  <c r="R7" i="3" s="1"/>
  <c r="M7" i="3"/>
  <c r="L7" i="3"/>
  <c r="N7" i="3" l="1"/>
  <c r="R8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<sst xmlns="http://schemas.openxmlformats.org/spreadsheetml/2006/main" count="29" uniqueCount="29">
  <si>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</si>
  <si>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</si>
  <si>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</si>
  <si>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</si>
  <si>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</si>
  <si>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</si>
  <si>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</si>
  <si>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</si>
  <si>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</si>
  <si>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</si>
  <si>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</si>
  <si>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</si>
  <si>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</si>
  <si>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</si>
  <si>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</si>
  <si>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</si>
  <si>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</si>
  <si>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</si>
  <si>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Разина Н.В.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</si>
  <si>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</si>
  <si>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</si>
  <si>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</si>
  <si>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</si>
  <si>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</si>
  <si>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</si>
  <si>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шт</t>
  </si>
  <si>
    <t xml:space="preserve">В результате проведенного расчета принята НМЦД в сумме 59 520,00 рублей </t>
  </si>
  <si>
    <t>Бумага туалетная</t>
  </si>
  <si>
    <t>Закупка бумаги туалетной 2021год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</si>
</sst>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distributed"/>
    </xf>
    <xf numFmtId="43" fontId="6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distributed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zoomScale="70" zoomScaleNormal="70" workbookViewId="0">
      <selection activeCell="J12" sqref="J12"/>
    </sheetView>
  </sheetViews>
  <sheetFormatPr defaultRowHeight="12.75" x14ac:dyDescent="0.2"/>
  <cols>
    <col min="1" max="1" width="5.42578125" style="1" customWidth="1"/>
    <col min="2" max="2" width="5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26"/>
      <c r="Q1" s="27"/>
      <c r="R1" s="27"/>
    </row>
    <row r="3" spans="1:18" ht="27.75" customHeight="1" x14ac:dyDescent="0.2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69" customHeight="1" x14ac:dyDescent="0.2">
      <c r="A4" s="13"/>
      <c r="B4" s="13"/>
      <c r="C4" s="3"/>
      <c r="D4" s="3"/>
      <c r="E4" s="29" t="s">
        <v>28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13"/>
      <c r="Q4" s="13"/>
      <c r="R4" s="13"/>
    </row>
    <row r="5" spans="1:18" ht="39" customHeight="1" x14ac:dyDescent="0.2">
      <c r="A5" s="30" t="s">
        <v>0</v>
      </c>
      <c r="B5" s="30" t="s">
        <v>10</v>
      </c>
      <c r="C5" s="31" t="s">
        <v>1</v>
      </c>
      <c r="D5" s="31" t="s">
        <v>2</v>
      </c>
      <c r="E5" s="33" t="s">
        <v>3</v>
      </c>
      <c r="F5" s="29"/>
      <c r="G5" s="29"/>
      <c r="H5" s="34"/>
      <c r="I5" s="34"/>
      <c r="J5" s="33" t="s">
        <v>11</v>
      </c>
      <c r="K5" s="35"/>
      <c r="L5" s="36" t="s">
        <v>20</v>
      </c>
      <c r="M5" s="36"/>
      <c r="N5" s="36"/>
      <c r="O5" s="37" t="s">
        <v>21</v>
      </c>
      <c r="P5" s="37"/>
      <c r="Q5" s="37"/>
      <c r="R5" s="37"/>
    </row>
    <row r="6" spans="1:18" ht="196.5" customHeight="1" x14ac:dyDescent="0.2">
      <c r="A6" s="30"/>
      <c r="B6" s="31"/>
      <c r="C6" s="32"/>
      <c r="D6" s="32"/>
      <c r="E6" s="4" t="s">
        <v>15</v>
      </c>
      <c r="F6" s="4" t="s">
        <v>16</v>
      </c>
      <c r="G6" s="4" t="s">
        <v>17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22</v>
      </c>
      <c r="P6" s="12" t="s">
        <v>8</v>
      </c>
      <c r="Q6" s="12" t="s">
        <v>9</v>
      </c>
      <c r="R6" s="12" t="s">
        <v>23</v>
      </c>
    </row>
    <row r="7" spans="1:18" ht="42.75" customHeight="1" x14ac:dyDescent="0.2">
      <c r="A7" s="16">
        <v>1</v>
      </c>
      <c r="B7" s="21" t="s">
        <v>27</v>
      </c>
      <c r="C7" s="18" t="s">
        <v>25</v>
      </c>
      <c r="D7" s="19">
        <v>3000</v>
      </c>
      <c r="E7" s="6">
        <v>20.91</v>
      </c>
      <c r="F7" s="6">
        <v>18.84</v>
      </c>
      <c r="G7" s="6">
        <v>19.78</v>
      </c>
      <c r="H7" s="6"/>
      <c r="I7" s="6"/>
      <c r="J7" s="7"/>
      <c r="K7" s="7" t="s">
        <v>7</v>
      </c>
      <c r="L7" s="6">
        <f t="shared" ref="L7" si="0">AVERAGE(E7:G7)</f>
        <v>19.843333333333334</v>
      </c>
      <c r="M7" s="8">
        <f t="shared" ref="M7" si="1">STDEV(E7:G7)</f>
        <v>1.0364522822268922</v>
      </c>
      <c r="N7" s="8">
        <f t="shared" ref="N7" si="2">M7/L7*100</f>
        <v>5.2231762920891596</v>
      </c>
      <c r="O7" s="6">
        <f t="shared" ref="O7" si="3">((D7/3)*(SUM(E7:G7)))</f>
        <v>59530</v>
      </c>
      <c r="P7" s="6">
        <f t="shared" ref="P7" si="4">O7/D7</f>
        <v>19.843333333333334</v>
      </c>
      <c r="Q7" s="6">
        <f t="shared" ref="Q7" si="5">ROUNDDOWN(P7,2)</f>
        <v>19.84</v>
      </c>
      <c r="R7" s="6">
        <f t="shared" ref="R7" si="6">Q7*D7</f>
        <v>59520</v>
      </c>
    </row>
    <row r="8" spans="1:18" ht="32.25" customHeight="1" x14ac:dyDescent="0.25">
      <c r="A8" s="17"/>
      <c r="B8" s="15"/>
      <c r="C8" s="15"/>
      <c r="D8" s="14"/>
      <c r="E8" s="6"/>
      <c r="F8" s="6"/>
      <c r="G8" s="6"/>
      <c r="H8" s="6"/>
      <c r="I8" s="6"/>
      <c r="J8" s="7"/>
      <c r="K8" s="7"/>
      <c r="L8" s="6"/>
      <c r="M8" s="8"/>
      <c r="N8" s="8"/>
      <c r="O8" s="6"/>
      <c r="P8" s="6"/>
      <c r="Q8" s="6"/>
      <c r="R8" s="20">
        <f>SUM(R7:R7)</f>
        <v>59520</v>
      </c>
    </row>
    <row r="9" spans="1:18" ht="23.25" customHeight="1" x14ac:dyDescent="0.2">
      <c r="A9" s="22" t="s">
        <v>26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5.75" customHeight="1" x14ac:dyDescent="0.2">
      <c r="A10" s="23"/>
      <c r="B10" s="2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2" customFormat="1" ht="15.75" customHeight="1" x14ac:dyDescent="0.2">
      <c r="A11" s="24" t="s">
        <v>24</v>
      </c>
      <c r="B11" s="24"/>
      <c r="C11" s="24"/>
      <c r="D11" s="9"/>
      <c r="E11" s="25" t="s">
        <v>18</v>
      </c>
      <c r="F11" s="25"/>
      <c r="G11" s="25"/>
      <c r="H11" s="25"/>
      <c r="I11" s="25"/>
      <c r="J11" s="25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9"/>
      <c r="B13" s="1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</sheetData>
  <mergeCells count="16"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  <mergeCell ref="A9:R9"/>
    <mergeCell ref="A10:B10"/>
    <mergeCell ref="A11:C11"/>
    <mergeCell ref="E11:F11"/>
    <mergeCell ref="G11:J11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2021-07-26T09:35:25Z</cp:lastPrinted>
  <dcterms:created xsi:type="dcterms:W3CDTF">2014-01-15T18:15:09Z</dcterms:created>
  <dcterms:modified xsi:type="dcterms:W3CDTF">2021-07-27T11:12:09Z</dcterms:modified>
</cp:coreProperties>
</file>