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год\ПланыЭвакуации 2021\"/>
    </mc:Choice>
  </mc:AlternateContent>
  <bookViews>
    <workbookView xWindow="0" yWindow="0" windowWidth="28800" windowHeight="12300"/>
  </bookViews>
  <sheets>
    <sheet name="Расчет цены (2)" sheetId="3" r:id="rId1"/>
  </sheets>
  <calcPr calcId="162913"/>
</workbook>
</file>

<file path=xl/calcChain.xml><?xml version="1.0" encoding="utf-8"?>
<calcChain xmlns="http://schemas.openxmlformats.org/spreadsheetml/2006/main">
  <c r="L7" i="3" l="1"/>
  <c r="M7" i="3"/>
  <c r="O7" i="3"/>
  <c r="P7" i="3" s="1"/>
  <c r="Q7" i="3" s="1"/>
  <c r="R7" i="3" s="1"/>
  <c r="R8" i="3" s="1"/>
  <c r="N7" i="3" l="1"/>
</calcChain>
</file>

<file path=xl/sharedStrings.xml><?xml version="1.0" encoding="utf-8"?>
<sst xmlns="http://schemas.openxmlformats.org/spreadsheetml/2006/main" count="29" uniqueCount="29">
  <si>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</si>
  <si>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</si>
  <si>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</si>
  <si>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</si>
  <si>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</si>
  <si>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</si>
  <si>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</si>
  <si>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</si>
  <si>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</si>
  <si>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</si>
  <si>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</si>
  <si>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</si>
  <si>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</si>
  <si>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r>
      <t xml:space="preserve">коэффициент вариации цен V (%)           </t>
    </r>
    <r>
      <rPr>
        <i/>
        <sz val="10"/>
        <color theme="1"/>
        <rFont val="Arial"/>
        <family val="2"/>
        <charset val="204"/>
      </rPr>
      <t xml:space="preserve">         (не должен превышать 33%)</t>
    </r>
  </si>
  <si>
    <t>Приложение № 1</t>
  </si>
  <si>
    <t xml:space="preserve">КП 1 </t>
  </si>
  <si>
    <t xml:space="preserve">КП 2 </t>
  </si>
  <si>
    <t xml:space="preserve">КП 3  </t>
  </si>
  <si>
    <t xml:space="preserve">Расчет и обоснование начальной (максимальной) цены договора методом сопоставимых рыночных цен (Н(М)ЦД) 
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</si>
  <si>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</si>
  <si>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</si>
  <si>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r>
      <rPr>
        <b/>
        <sz val="10"/>
        <color theme="1"/>
        <rFont val="Arial"/>
        <family val="2"/>
        <charset val="204"/>
      </rPr>
      <t>Расчет Н(М)ЦД по формуле</t>
    </r>
    <r>
      <rPr>
        <sz val="10"/>
        <color theme="1"/>
        <rFont val="Arial"/>
        <family val="2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</si>
  <si>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 договора с учетом округления цены за единицу (руб.)</t>
  </si>
  <si>
    <t>Специалист в сфере закупок</t>
  </si>
  <si>
    <t>Н.В.Разина</t>
  </si>
  <si>
    <t>Изготовление планов эвакуации при пожаре</t>
  </si>
  <si>
    <t>шт</t>
  </si>
  <si>
    <t>Начальная (максимальная) цена договора составляет  61 013(шестьдесят одна тысяча тринадцать)рублей 16 копеек</t>
  </si>
  <si>
    <t>к техническому заданию  на изготовление планов эвакуации при пожаре для нужд ГАУСО МО "Ступинский КЦСОН"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</si>
</sst>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.0\ _₽_-;\-* #,##0.0\ _₽_-;_-* &quot;-&quot;?\ _₽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8" fillId="0" borderId="0" applyFont="0" applyFill="0" applyBorder="0" applyAlignment="0" applyProtection="0"/>
    <xf numFmtId="0" fontId="11" fillId="0" borderId="0"/>
  </cellStyleXfs>
  <cellXfs count="39">
    <xf numFmtId="0" fontId="0" fillId="0" borderId="0" xfId="0"/>
    <xf numFmtId="0" fontId="1" fillId="0" borderId="0" xfId="0" applyFont="1"/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7" fillId="0" borderId="2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distributed"/>
    </xf>
    <xf numFmtId="165" fontId="6" fillId="2" borderId="2" xfId="1" applyFont="1" applyFill="1" applyBorder="1" applyAlignment="1">
      <alignment horizontal="center" vertical="center" wrapText="1"/>
    </xf>
    <xf numFmtId="164" fontId="1" fillId="0" borderId="0" xfId="0" applyNumberFormat="1" applyFont="1"/>
    <xf numFmtId="167" fontId="1" fillId="0" borderId="0" xfId="0" applyNumberFormat="1" applyFont="1"/>
    <xf numFmtId="0" fontId="12" fillId="0" borderId="0" xfId="2" applyFont="1" applyAlignment="1">
      <alignment horizontal="left" vertical="top" wrapText="1"/>
    </xf>
    <xf numFmtId="0" fontId="12" fillId="0" borderId="0" xfId="2" applyFont="1" applyAlignment="1">
      <alignment horizontal="left" vertical="top"/>
    </xf>
    <xf numFmtId="0" fontId="12" fillId="0" borderId="0" xfId="2" applyFont="1"/>
    <xf numFmtId="0" fontId="1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distributed" wrapText="1"/>
    </xf>
    <xf numFmtId="165" fontId="14" fillId="0" borderId="2" xfId="1" applyNumberFormat="1" applyFont="1" applyBorder="1" applyAlignment="1">
      <alignment horizontal="center" vertical="distributed" wrapText="1"/>
    </xf>
    <xf numFmtId="166" fontId="14" fillId="0" borderId="2" xfId="1" applyNumberFormat="1" applyFont="1" applyBorder="1" applyAlignment="1">
      <alignment horizontal="center" vertical="distributed" wrapText="1"/>
    </xf>
    <xf numFmtId="0" fontId="10" fillId="3" borderId="0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distributed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5</xdr:row>
      <xdr:rowOff>952500</xdr:rowOff>
    </xdr:from>
    <xdr:to>
      <xdr:col>14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87225" y="3228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923925</xdr:rowOff>
    </xdr:from>
    <xdr:to>
      <xdr:col>12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58525" y="3200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47625</xdr:colOff>
      <xdr:row>5</xdr:row>
      <xdr:rowOff>2085975</xdr:rowOff>
    </xdr:from>
    <xdr:to>
      <xdr:col>15</xdr:col>
      <xdr:colOff>19050</xdr:colOff>
      <xdr:row>5</xdr:row>
      <xdr:rowOff>2438400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68300" y="4362450"/>
          <a:ext cx="1485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152400</xdr:colOff>
      <xdr:row>5</xdr:row>
      <xdr:rowOff>1809750</xdr:rowOff>
    </xdr:from>
    <xdr:to>
      <xdr:col>14</xdr:col>
      <xdr:colOff>304800</xdr:colOff>
      <xdr:row>5</xdr:row>
      <xdr:rowOff>2038350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73075" y="4086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"/>
  <sheetViews>
    <sheetView tabSelected="1" zoomScale="70" zoomScaleNormal="70" workbookViewId="0">
      <selection activeCell="E4" sqref="E4:O4"/>
    </sheetView>
  </sheetViews>
  <sheetFormatPr defaultRowHeight="12.75" x14ac:dyDescent="0.2"/>
  <cols>
    <col min="1" max="1" width="5.85546875" style="1" customWidth="1"/>
    <col min="2" max="2" width="58.140625" style="1" customWidth="1"/>
    <col min="3" max="3" width="7.85546875" style="1" customWidth="1"/>
    <col min="4" max="4" width="5.28515625" style="1" customWidth="1"/>
    <col min="5" max="5" width="15.85546875" style="1" customWidth="1"/>
    <col min="6" max="6" width="14.7109375" style="1" customWidth="1"/>
    <col min="7" max="7" width="15.140625" style="1" customWidth="1"/>
    <col min="8" max="8" width="2.140625" style="1" customWidth="1"/>
    <col min="9" max="9" width="9.85546875" style="1" customWidth="1"/>
    <col min="10" max="10" width="11" style="1" customWidth="1"/>
    <col min="11" max="11" width="9.42578125" style="1" hidden="1" customWidth="1"/>
    <col min="12" max="12" width="14.7109375" style="1" customWidth="1"/>
    <col min="13" max="13" width="15.42578125" style="1" customWidth="1"/>
    <col min="14" max="14" width="14.28515625" style="1" customWidth="1"/>
    <col min="15" max="15" width="22.7109375" style="1" customWidth="1"/>
    <col min="16" max="16" width="23.140625" style="1" customWidth="1"/>
    <col min="17" max="17" width="12.42578125" style="1" customWidth="1"/>
    <col min="18" max="18" width="16.42578125" style="1" bestFit="1" customWidth="1"/>
    <col min="19" max="19" width="13.85546875" style="1" bestFit="1" customWidth="1"/>
    <col min="20" max="20" width="12.5703125" style="1" bestFit="1" customWidth="1"/>
    <col min="21" max="21" width="13.85546875" style="1" bestFit="1" customWidth="1"/>
    <col min="22" max="16384" width="9.140625" style="1"/>
  </cols>
  <sheetData>
    <row r="1" spans="1:21" ht="30.75" customHeight="1" x14ac:dyDescent="0.2">
      <c r="O1" s="1" t="s">
        <v>14</v>
      </c>
      <c r="P1" s="27"/>
      <c r="Q1" s="28"/>
      <c r="R1" s="28"/>
    </row>
    <row r="3" spans="1:21" ht="27" customHeight="1" x14ac:dyDescent="0.2">
      <c r="A3" s="29" t="s">
        <v>18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21" ht="46.5" customHeight="1" x14ac:dyDescent="0.2">
      <c r="A4" s="9"/>
      <c r="B4" s="9"/>
      <c r="C4" s="2"/>
      <c r="D4" s="2"/>
      <c r="E4" s="30" t="s">
        <v>28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9"/>
      <c r="Q4" s="9"/>
      <c r="R4" s="9"/>
    </row>
    <row r="5" spans="1:21" ht="39" customHeight="1" x14ac:dyDescent="0.2">
      <c r="A5" s="31" t="s">
        <v>0</v>
      </c>
      <c r="B5" s="31" t="s">
        <v>10</v>
      </c>
      <c r="C5" s="32" t="s">
        <v>1</v>
      </c>
      <c r="D5" s="32" t="s">
        <v>2</v>
      </c>
      <c r="E5" s="34" t="s">
        <v>3</v>
      </c>
      <c r="F5" s="30"/>
      <c r="G5" s="30"/>
      <c r="H5" s="35"/>
      <c r="I5" s="35"/>
      <c r="J5" s="34" t="s">
        <v>11</v>
      </c>
      <c r="K5" s="36"/>
      <c r="L5" s="37" t="s">
        <v>19</v>
      </c>
      <c r="M5" s="37"/>
      <c r="N5" s="37"/>
      <c r="O5" s="38" t="s">
        <v>20</v>
      </c>
      <c r="P5" s="38"/>
      <c r="Q5" s="38"/>
      <c r="R5" s="38"/>
    </row>
    <row r="6" spans="1:21" ht="196.5" customHeight="1" x14ac:dyDescent="0.2">
      <c r="A6" s="31"/>
      <c r="B6" s="32"/>
      <c r="C6" s="33"/>
      <c r="D6" s="33"/>
      <c r="E6" s="3" t="s">
        <v>15</v>
      </c>
      <c r="F6" s="3" t="s">
        <v>16</v>
      </c>
      <c r="G6" s="3" t="s">
        <v>17</v>
      </c>
      <c r="H6" s="3"/>
      <c r="I6" s="3"/>
      <c r="J6" s="3" t="s">
        <v>12</v>
      </c>
      <c r="K6" s="3" t="s">
        <v>6</v>
      </c>
      <c r="L6" s="8" t="s">
        <v>5</v>
      </c>
      <c r="M6" s="8" t="s">
        <v>4</v>
      </c>
      <c r="N6" s="8" t="s">
        <v>13</v>
      </c>
      <c r="O6" s="4" t="s">
        <v>21</v>
      </c>
      <c r="P6" s="8" t="s">
        <v>8</v>
      </c>
      <c r="Q6" s="8" t="s">
        <v>9</v>
      </c>
      <c r="R6" s="8" t="s">
        <v>22</v>
      </c>
    </row>
    <row r="7" spans="1:21" ht="36.75" customHeight="1" x14ac:dyDescent="0.2">
      <c r="A7" s="10">
        <v>1</v>
      </c>
      <c r="B7" s="14" t="s">
        <v>25</v>
      </c>
      <c r="C7" s="22" t="s">
        <v>26</v>
      </c>
      <c r="D7" s="22">
        <v>26</v>
      </c>
      <c r="E7" s="23">
        <v>2400</v>
      </c>
      <c r="F7" s="24">
        <v>2590</v>
      </c>
      <c r="G7" s="23">
        <v>2050</v>
      </c>
      <c r="H7" s="5"/>
      <c r="I7" s="5"/>
      <c r="J7" s="6"/>
      <c r="K7" s="6" t="s">
        <v>7</v>
      </c>
      <c r="L7" s="5">
        <f t="shared" ref="L7" si="0">AVERAGE(E7:G7)</f>
        <v>2346.6666666666665</v>
      </c>
      <c r="M7" s="7">
        <f t="shared" ref="M7" si="1">STDEV(E7:G7)</f>
        <v>273.92213005402346</v>
      </c>
      <c r="N7" s="7">
        <f t="shared" ref="N7" si="2">M7/L7*100</f>
        <v>11.672818042074864</v>
      </c>
      <c r="O7" s="5">
        <f t="shared" ref="O7" si="3">((D7/3)*(SUM(E7:G7)))</f>
        <v>61013.333333333328</v>
      </c>
      <c r="P7" s="5">
        <f t="shared" ref="P7" si="4">O7/D7</f>
        <v>2346.6666666666665</v>
      </c>
      <c r="Q7" s="5">
        <f t="shared" ref="Q7" si="5">ROUNDDOWN(P7,2)</f>
        <v>2346.66</v>
      </c>
      <c r="R7" s="5">
        <f>Q7*D7</f>
        <v>61013.159999999996</v>
      </c>
      <c r="S7" s="16"/>
      <c r="T7" s="17"/>
      <c r="U7" s="16"/>
    </row>
    <row r="8" spans="1:21" ht="30" customHeight="1" x14ac:dyDescent="0.25">
      <c r="A8" s="13"/>
      <c r="B8" s="11"/>
      <c r="C8" s="12"/>
      <c r="D8" s="12"/>
      <c r="E8" s="5"/>
      <c r="F8" s="5"/>
      <c r="G8" s="5"/>
      <c r="H8" s="5"/>
      <c r="I8" s="5"/>
      <c r="J8" s="6"/>
      <c r="K8" s="6"/>
      <c r="L8" s="5"/>
      <c r="M8" s="7"/>
      <c r="N8" s="7"/>
      <c r="O8" s="5"/>
      <c r="P8" s="5"/>
      <c r="Q8" s="5"/>
      <c r="R8" s="15">
        <f>SUM(R7:R7)</f>
        <v>61013.159999999996</v>
      </c>
      <c r="S8" s="16"/>
      <c r="T8" s="17"/>
      <c r="U8" s="16"/>
    </row>
    <row r="9" spans="1:21" customFormat="1" ht="15.75" customHeight="1" x14ac:dyDescent="0.25">
      <c r="A9" s="25" t="s">
        <v>27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21" customFormat="1" ht="49.5" customHeight="1" x14ac:dyDescent="0.25">
      <c r="A10" s="18"/>
      <c r="B10" s="26" t="s">
        <v>23</v>
      </c>
      <c r="C10" s="26"/>
      <c r="D10" s="26"/>
      <c r="E10" s="26"/>
      <c r="F10" s="19"/>
      <c r="G10" s="19"/>
      <c r="H10" s="19"/>
      <c r="I10" s="19"/>
      <c r="J10" s="20"/>
      <c r="K10" s="20"/>
      <c r="L10" s="21" t="s">
        <v>24</v>
      </c>
    </row>
  </sheetData>
  <mergeCells count="13">
    <mergeCell ref="A9:O9"/>
    <mergeCell ref="B10:E10"/>
    <mergeCell ref="P1:R1"/>
    <mergeCell ref="A3:R3"/>
    <mergeCell ref="E4:O4"/>
    <mergeCell ref="A5:A6"/>
    <mergeCell ref="B5:B6"/>
    <mergeCell ref="C5:C6"/>
    <mergeCell ref="D5:D6"/>
    <mergeCell ref="E5:I5"/>
    <mergeCell ref="J5:K5"/>
    <mergeCell ref="L5:N5"/>
    <mergeCell ref="O5:R5"/>
  </mergeCells>
  <printOptions horizontalCentered="1" verticalCentered="1"/>
  <pageMargins left="0.43307086614173229" right="0.19685039370078741" top="0.27559055118110237" bottom="0" header="0.15748031496062992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2021-01-18T15:04:56Z</cp:lastPrinted>
  <dcterms:created xsi:type="dcterms:W3CDTF">2014-01-15T18:15:09Z</dcterms:created>
  <dcterms:modified xsi:type="dcterms:W3CDTF">2021-03-03T14:51:40Z</dcterms:modified>
</cp:coreProperties>
</file>