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НМЦК!$A$6:$N$8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7" i="1"/>
  <c r="N7"/>
  <c r="K8"/>
  <c r="N8"/>
  <c r="L7"/>
  <c r="M7"/>
  <c r="L8"/>
  <c r="M8"/>
  <c r="J7"/>
  <c r="J8"/>
  <c r="H7"/>
  <c r="H8"/>
  <c r="F7"/>
  <c r="F8"/>
  <c r="K6"/>
  <c r="L6"/>
  <c r="M6"/>
  <c r="N6"/>
  <c r="F6"/>
  <c r="H6"/>
  <c r="J6"/>
  <c r="F9"/>
  <c r="J9"/>
  <c r="H9"/>
  <c r="N9"/>
</calcChain>
</file>

<file path=xl/sharedStrings.xml><?xml version="1.0" encoding="utf-8"?>
<sst xmlns="http://schemas.openxmlformats.org/spreadsheetml/2006/main" count="30" uniqueCount="25">
  <si>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</si>
  <si>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</si>
  <si>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</si>
  <si>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</si>
  <si>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</si>
  <si>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</si>
  <si>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</si>
  <si>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</si>
  <si>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</si>
  <si>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</si>
  <si>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</si>
  <si>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</si>
  <si>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</si>
  <si>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</si>
  <si>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</si>
  <si>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медицинских газов</t>
  </si>
  <si>
    <t>Кислород газообразный медицинский</t>
  </si>
  <si>
    <t>баллон</t>
  </si>
  <si>
    <t>Кислород жидкий медицинский</t>
  </si>
  <si>
    <t>кг</t>
  </si>
  <si>
    <t>Двуокись углерода</t>
  </si>
  <si>
    <t>Источник 1
 КП № 362 от 29.09.2022</t>
  </si>
  <si>
    <t>Источник 2
 КП № б/н от 26.09.2022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</si>
  <si>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1 156 706,70 рублей </t>
    </r>
    <r>
      <rPr>
        <sz val="12"/>
        <rFont val="Times New Roman"/>
        <family val="1"/>
        <charset val="204"/>
      </rPr>
      <t>(Один миллион сто пятьдесят шесть тысяч семьсот шесть рублей 70 копеек).</t>
    </r>
  </si>
  <si>
    <t>Источник 3
 КП № б/н от 17.10.2022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</si>
</sst>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right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81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H27" sqref="H27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8" t="s">
        <v>4</v>
      </c>
    </row>
    <row r="4" spans="1:14" ht="45.75" customHeight="1">
      <c r="A4" s="31"/>
      <c r="B4" s="32"/>
      <c r="C4" s="31"/>
      <c r="D4" s="29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29.25" customHeight="1">
      <c r="A5" s="31"/>
      <c r="B5" s="33"/>
      <c r="C5" s="34"/>
      <c r="D5" s="29"/>
      <c r="E5" s="26" t="s">
        <v>21</v>
      </c>
      <c r="F5" s="26"/>
      <c r="G5" s="26" t="s">
        <v>22</v>
      </c>
      <c r="H5" s="26"/>
      <c r="I5" s="26" t="s">
        <v>24</v>
      </c>
      <c r="J5" s="26"/>
      <c r="K5" s="24"/>
      <c r="L5" s="24"/>
      <c r="M5" s="24"/>
      <c r="N5" s="25"/>
    </row>
    <row r="6" spans="1:14" ht="20.25" customHeight="1">
      <c r="A6" s="17">
        <v>1</v>
      </c>
      <c r="B6" s="23" t="s">
        <v>16</v>
      </c>
      <c r="C6" s="22" t="s">
        <v>17</v>
      </c>
      <c r="D6" s="22">
        <v>450</v>
      </c>
      <c r="E6" s="15">
        <v>1760</v>
      </c>
      <c r="F6" s="9">
        <f>D6*E6</f>
        <v>792000</v>
      </c>
      <c r="G6" s="15">
        <v>1848</v>
      </c>
      <c r="H6" s="9">
        <f>G6*D6</f>
        <v>831600</v>
      </c>
      <c r="I6" s="15">
        <v>1900</v>
      </c>
      <c r="J6" s="9">
        <f>I6*D6</f>
        <v>855000</v>
      </c>
      <c r="K6" s="9">
        <f>(E6+G6+I6)/3</f>
        <v>1836</v>
      </c>
      <c r="L6" s="7">
        <f>STDEV(E6,G6,I6)</f>
        <v>70.767224051816527</v>
      </c>
      <c r="M6" s="10">
        <f>L6/K6</f>
        <v>3.8544239679638631E-2</v>
      </c>
      <c r="N6" s="11">
        <f>ROUND(K6,2)*D6</f>
        <v>826200</v>
      </c>
    </row>
    <row r="7" spans="1:14">
      <c r="A7" s="17">
        <v>2</v>
      </c>
      <c r="B7" s="20" t="s">
        <v>18</v>
      </c>
      <c r="C7" s="21" t="s">
        <v>19</v>
      </c>
      <c r="D7" s="21">
        <v>10000</v>
      </c>
      <c r="E7" s="15">
        <v>29.15</v>
      </c>
      <c r="F7" s="9">
        <f>D7*E7</f>
        <v>291500</v>
      </c>
      <c r="G7" s="15">
        <v>30.6</v>
      </c>
      <c r="H7" s="9">
        <f>G7*D7</f>
        <v>306000</v>
      </c>
      <c r="I7" s="15">
        <v>32</v>
      </c>
      <c r="J7" s="9">
        <f>I7*D7</f>
        <v>320000</v>
      </c>
      <c r="K7" s="9">
        <f>(E7+G7+I7)/3</f>
        <v>30.583333333333332</v>
      </c>
      <c r="L7" s="7">
        <f>STDEV(E7,G7,I7)</f>
        <v>1.4250730975403503</v>
      </c>
      <c r="M7" s="10">
        <f>L7/K7</f>
        <v>4.6596395559902463E-2</v>
      </c>
      <c r="N7" s="11">
        <f>ROUND(K7,2)*D7</f>
        <v>305800</v>
      </c>
    </row>
    <row r="8" spans="1:14">
      <c r="A8" s="17">
        <v>3</v>
      </c>
      <c r="B8" s="20" t="s">
        <v>20</v>
      </c>
      <c r="C8" s="21" t="s">
        <v>17</v>
      </c>
      <c r="D8" s="21">
        <v>10</v>
      </c>
      <c r="E8" s="15">
        <v>2352</v>
      </c>
      <c r="F8" s="9">
        <f>D8*E8</f>
        <v>23520</v>
      </c>
      <c r="G8" s="15">
        <v>2470</v>
      </c>
      <c r="H8" s="9">
        <f>G8*D8</f>
        <v>24700</v>
      </c>
      <c r="I8" s="15">
        <v>2590</v>
      </c>
      <c r="J8" s="9">
        <f>I8*D8</f>
        <v>25900</v>
      </c>
      <c r="K8" s="9">
        <f>(E8+G8+I8)/3</f>
        <v>2470.6666666666665</v>
      </c>
      <c r="L8" s="7">
        <f>STDEV(E8,G8,I8)</f>
        <v>119.00140055198491</v>
      </c>
      <c r="M8" s="10">
        <f>L8/K8</f>
        <v>4.8165704486772092E-2</v>
      </c>
      <c r="N8" s="11">
        <f>ROUND(K8,2)*D8</f>
        <v>24706.7</v>
      </c>
    </row>
    <row r="9" spans="1:14">
      <c r="A9" s="12"/>
      <c r="B9" s="18" t="s">
        <v>10</v>
      </c>
      <c r="C9" s="19"/>
      <c r="D9" s="13"/>
      <c r="E9" s="14"/>
      <c r="F9" s="14">
        <f>SUM(F6:F8)</f>
        <v>1107020</v>
      </c>
      <c r="G9" s="14"/>
      <c r="H9" s="14">
        <f>SUM(H6:H8)</f>
        <v>1162300</v>
      </c>
      <c r="I9" s="14"/>
      <c r="J9" s="14">
        <f>SUM(J6:J8)</f>
        <v>1200900</v>
      </c>
      <c r="K9" s="14"/>
      <c r="L9" s="14"/>
      <c r="M9" s="14"/>
      <c r="N9" s="14">
        <f>SUM(N6:N8)</f>
        <v>1156706.7</v>
      </c>
    </row>
    <row r="13" spans="1:14" ht="15.75">
      <c r="A13" s="6"/>
      <c r="B13" s="28" t="s">
        <v>23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2022-09-30T15:16:42Z</cp:lastPrinted>
  <dcterms:created xsi:type="dcterms:W3CDTF">2018-12-14T15:08:00Z</dcterms:created>
  <dcterms:modified xsi:type="dcterms:W3CDTF">2022-10-27T10:29:12Z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