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N9"/>
  <c r="J6"/>
  <c r="J7"/>
  <c r="J8"/>
  <c r="J9"/>
  <c r="H6"/>
  <c r="H7"/>
  <c r="H8"/>
  <c r="H9"/>
  <c r="F6"/>
  <c r="F7"/>
  <c r="F8"/>
  <c r="F9"/>
  <c r="L8"/>
  <c r="M8"/>
  <c r="L7"/>
  <c r="M7"/>
  <c r="L6"/>
  <c r="M6"/>
</calcChain>
</file>

<file path=xl/sharedStrings.xml><?xml version="1.0" encoding="utf-8"?>
<sst xmlns="http://schemas.openxmlformats.org/spreadsheetml/2006/main" count="30" uniqueCount="23">
  <si>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</si>
  <si>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</si>
  <si>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</si>
  <si>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</si>
  <si>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</si>
  <si>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</si>
  <si>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</si>
  <si>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</si>
  <si>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</si>
  <si>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</si>
  <si>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</si>
  <si>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</si>
  <si>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</si>
  <si>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</si>
  <si>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</si>
  <si>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</si>
  <si>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Поставка медицинского оборудования для нужд ГАУЗ МО «ДГБ»  </t>
  </si>
  <si>
    <t xml:space="preserve">Аквадистиллятор медицинский электрический </t>
  </si>
  <si>
    <t xml:space="preserve">Стерилизатор воздушный </t>
  </si>
  <si>
    <t>Источник 1
 КП № 55 от 22.03.2023</t>
  </si>
  <si>
    <t>Источник 2
 КП № 45 от 22.03.2023</t>
  </si>
  <si>
    <t>Источник 3
 КП № 100 от 22.03.2023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</si>
  <si>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499 999,99 рублей </t>
    </r>
    <r>
      <rPr>
        <sz val="12"/>
        <rFont val="Times New Roman"/>
        <family val="1"/>
        <charset val="204"/>
      </rPr>
      <t>(Четыреста девяносто девять тысяч девятьсот девяносто девять рублей 99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</si>
</sst>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669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669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66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66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76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C29" sqref="C2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0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5.25" customHeight="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19</v>
      </c>
      <c r="F5" s="24"/>
      <c r="G5" s="24" t="s">
        <v>20</v>
      </c>
      <c r="H5" s="24"/>
      <c r="I5" s="24" t="s">
        <v>21</v>
      </c>
      <c r="J5" s="24"/>
      <c r="K5" s="22"/>
      <c r="L5" s="22"/>
      <c r="M5" s="22"/>
      <c r="N5" s="23"/>
    </row>
    <row r="6" spans="1:14" ht="25.5">
      <c r="A6" s="9">
        <v>1</v>
      </c>
      <c r="B6" s="20" t="s">
        <v>17</v>
      </c>
      <c r="C6" s="21" t="s">
        <v>12</v>
      </c>
      <c r="D6" s="21">
        <v>1</v>
      </c>
      <c r="E6" s="18">
        <v>94720</v>
      </c>
      <c r="F6" s="10">
        <f>D6*E6</f>
        <v>94720</v>
      </c>
      <c r="G6" s="18">
        <v>96000</v>
      </c>
      <c r="H6" s="10">
        <f>G6*D6</f>
        <v>96000</v>
      </c>
      <c r="I6" s="18">
        <v>95300</v>
      </c>
      <c r="J6" s="10">
        <f>I6*D6</f>
        <v>95300</v>
      </c>
      <c r="K6" s="10">
        <f>(E6+G6+I6)/3</f>
        <v>95340</v>
      </c>
      <c r="L6" s="7">
        <f>STDEV(E6,G6,I6)</f>
        <v>640.93681435848259</v>
      </c>
      <c r="M6" s="11">
        <f>L6/K6</f>
        <v>6.7226433224090894E-3</v>
      </c>
      <c r="N6" s="12">
        <f>ROUND(K6,2)*D6</f>
        <v>95340</v>
      </c>
    </row>
    <row r="7" spans="1:14">
      <c r="A7" s="9">
        <v>2</v>
      </c>
      <c r="B7" s="20" t="s">
        <v>18</v>
      </c>
      <c r="C7" s="21" t="s">
        <v>12</v>
      </c>
      <c r="D7" s="21">
        <v>7</v>
      </c>
      <c r="E7" s="18">
        <v>38140</v>
      </c>
      <c r="F7" s="10">
        <f>D7*E7</f>
        <v>266980</v>
      </c>
      <c r="G7" s="18">
        <v>38000</v>
      </c>
      <c r="H7" s="10">
        <f>G7*D7</f>
        <v>266000</v>
      </c>
      <c r="I7" s="18">
        <v>38100</v>
      </c>
      <c r="J7" s="10">
        <f>I7*D7</f>
        <v>266700</v>
      </c>
      <c r="K7" s="10">
        <f>(E7+G7+I7)/3</f>
        <v>38080</v>
      </c>
      <c r="L7" s="7">
        <f>STDEV(E7,G7,I7)</f>
        <v>72.111025509279784</v>
      </c>
      <c r="M7" s="11">
        <f>L7/K7</f>
        <v>1.8936718883739438E-3</v>
      </c>
      <c r="N7" s="12">
        <f>ROUND(K7,2)*D7</f>
        <v>266560</v>
      </c>
    </row>
    <row r="8" spans="1:14">
      <c r="A8" s="9">
        <v>3</v>
      </c>
      <c r="B8" s="20" t="s">
        <v>18</v>
      </c>
      <c r="C8" s="21" t="s">
        <v>12</v>
      </c>
      <c r="D8" s="21">
        <v>3</v>
      </c>
      <c r="E8" s="18">
        <v>46100</v>
      </c>
      <c r="F8" s="10">
        <f>D8*E8</f>
        <v>138300</v>
      </c>
      <c r="G8" s="18">
        <v>46000</v>
      </c>
      <c r="H8" s="10">
        <f>G8*D8</f>
        <v>138000</v>
      </c>
      <c r="I8" s="18">
        <v>46000</v>
      </c>
      <c r="J8" s="10">
        <f>I8*D8</f>
        <v>138000</v>
      </c>
      <c r="K8" s="10">
        <f>(E8+G8+I8)/3</f>
        <v>46033.333333333336</v>
      </c>
      <c r="L8" s="7">
        <f>STDEV(E8,G8,I8)</f>
        <v>57.735026920339088</v>
      </c>
      <c r="M8" s="11">
        <f>L8/K8</f>
        <v>1.2542004399784016E-3</v>
      </c>
      <c r="N8" s="12">
        <f>ROUND(K8,2)*D8</f>
        <v>138099.99</v>
      </c>
    </row>
    <row r="9" spans="1:14">
      <c r="A9" s="13"/>
      <c r="B9" s="17" t="s">
        <v>10</v>
      </c>
      <c r="C9" s="14"/>
      <c r="D9" s="15"/>
      <c r="E9" s="16"/>
      <c r="F9" s="16">
        <f>SUM(F6:F8)</f>
        <v>500000</v>
      </c>
      <c r="G9" s="16"/>
      <c r="H9" s="16">
        <f>SUM(H6:H8)</f>
        <v>500000</v>
      </c>
      <c r="I9" s="16"/>
      <c r="J9" s="16">
        <f>SUM(J6:J8)</f>
        <v>500000</v>
      </c>
      <c r="K9" s="16"/>
      <c r="L9" s="16"/>
      <c r="M9" s="16"/>
      <c r="N9" s="16">
        <f>SUM(N6:N8)</f>
        <v>499999.99</v>
      </c>
    </row>
    <row r="13" spans="1:14" ht="15.75">
      <c r="A13" s="6"/>
      <c r="B13" s="26" t="s">
        <v>22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2023-03-27T07:09:40Z</cp:lastPrinted>
  <dcterms:created xsi:type="dcterms:W3CDTF">2018-12-14T15:08:00Z</dcterms:created>
  <dcterms:modified xsi:type="dcterms:W3CDTF">2023-03-27T08:19:16Z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