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Ю\ПИТАНИЕ 2021\лот 4 мясо\"/>
    </mc:Choice>
  </mc:AlternateContent>
  <bookViews>
    <workbookView xWindow="0" yWindow="0" windowWidth="21600" windowHeight="1042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L12" i="1"/>
  <c r="M12" i="1" s="1"/>
  <c r="M14" i="1" s="1"/>
  <c r="J12" i="1"/>
  <c r="K12" i="1" s="1"/>
  <c r="I12" i="1"/>
  <c r="L11" i="1"/>
  <c r="L14" i="1" s="1"/>
  <c r="J11" i="1"/>
  <c r="K11" i="1" s="1"/>
  <c r="I11" i="1"/>
</calcChain>
</file>

<file path=xl/sharedStrings.xml><?xml version="1.0" encoding="utf-8"?>
<sst xmlns="http://schemas.openxmlformats.org/spreadsheetml/2006/main" count="29" uniqueCount="27">
  <si>
    <t>Расчет начальной (максимальной) цены договора</t>
  </si>
  <si>
    <t>на поставку продуктов питания для воспитанников в 2020 году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</si>
  <si>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</si>
  <si>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</si>
  <si>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</si>
  <si>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</si>
  <si>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</si>
  <si>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</si>
  <si>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МАДОУ №63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</si>
  <si>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</si>
  <si>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</si>
  <si>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</si>
  <si>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</si>
  <si>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</si>
  <si>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</si>
  <si>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</si>
  <si>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</si>
  <si>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</si>
  <si>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</si>
  <si>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</si>
  <si>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№ 4 Продукты питания - мясная продукция, субпродукты (огр. по 832 - импорт и по 126н - допуск ин.гос.)</t>
  </si>
  <si>
    <t>Мясо  (говяжье, бескостное,  замороженное, крупнокусковое, полуфабрикат, тазобедренная часть), промышленная фасовка</t>
  </si>
  <si>
    <t>кг</t>
  </si>
  <si>
    <t>Печень говяжья, замороженная в блоках, промышленная фасовка</t>
  </si>
  <si>
    <t>Сосиски вареные для детского питания "Детская"</t>
  </si>
  <si>
    <t>Итого</t>
  </si>
  <si>
    <t>Заведующий МАДОУ №63 "Искорка"                                                                        __________________________ Л.В. Бартошевич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</si>
</sst>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General"/>
    <numFmt numFmtId="165" formatCode="[$-419]0.00"/>
    <numFmt numFmtId="166" formatCode="[$-419]0"/>
    <numFmt numFmtId="167" formatCode="#,##0.00000"/>
    <numFmt numFmtId="168" formatCode="[$-419]#,##0.00"/>
  </numFmts>
  <fonts count="1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1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1"/>
      <charset val="204"/>
    </font>
    <font>
      <b/>
      <i/>
      <sz val="8"/>
      <color rgb="FF000000"/>
      <name val="Arial1"/>
      <charset val="204"/>
    </font>
    <font>
      <b/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41">
    <xf numFmtId="0" fontId="0" fillId="0" borderId="0" xfId="0"/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  <xf numFmtId="164" fontId="3" fillId="0" borderId="0" xfId="1" applyFont="1" applyFill="1" applyAlignment="1">
      <alignment horizontal="left" wrapText="1"/>
    </xf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5" fillId="0" borderId="0" xfId="1" applyFont="1" applyFill="1" applyAlignment="1">
      <alignment horizontal="right" wrapText="1"/>
    </xf>
    <xf numFmtId="165" fontId="6" fillId="2" borderId="3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horizontal="right"/>
    </xf>
    <xf numFmtId="164" fontId="7" fillId="0" borderId="4" xfId="1" applyFont="1" applyFill="1" applyBorder="1" applyAlignment="1">
      <alignment horizontal="center" wrapText="1"/>
    </xf>
    <xf numFmtId="164" fontId="7" fillId="0" borderId="5" xfId="1" applyFont="1" applyFill="1" applyBorder="1" applyAlignment="1">
      <alignment horizontal="center" wrapText="1"/>
    </xf>
    <xf numFmtId="164" fontId="7" fillId="0" borderId="1" xfId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wrapText="1"/>
    </xf>
    <xf numFmtId="166" fontId="8" fillId="0" borderId="4" xfId="1" applyNumberFormat="1" applyFont="1" applyFill="1" applyBorder="1" applyAlignment="1">
      <alignment horizontal="right" wrapText="1"/>
    </xf>
    <xf numFmtId="165" fontId="8" fillId="0" borderId="4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wrapText="1"/>
    </xf>
    <xf numFmtId="164" fontId="8" fillId="0" borderId="6" xfId="1" applyFont="1" applyFill="1" applyBorder="1" applyAlignment="1">
      <alignment horizontal="center" wrapText="1"/>
    </xf>
    <xf numFmtId="164" fontId="9" fillId="3" borderId="7" xfId="1" applyFont="1" applyFill="1" applyBorder="1" applyAlignment="1">
      <alignment horizontal="center" vertical="top" wrapText="1"/>
    </xf>
    <xf numFmtId="164" fontId="8" fillId="3" borderId="7" xfId="1" applyFont="1" applyFill="1" applyBorder="1" applyAlignment="1">
      <alignment horizontal="justify" wrapText="1"/>
    </xf>
    <xf numFmtId="164" fontId="8" fillId="0" borderId="8" xfId="1" applyFont="1" applyFill="1" applyBorder="1" applyAlignment="1">
      <alignment horizontal="center" wrapText="1"/>
    </xf>
    <xf numFmtId="167" fontId="8" fillId="0" borderId="7" xfId="1" applyNumberFormat="1" applyFont="1" applyFill="1" applyBorder="1" applyAlignment="1">
      <alignment horizontal="right"/>
    </xf>
    <xf numFmtId="167" fontId="8" fillId="0" borderId="2" xfId="1" applyNumberFormat="1" applyFont="1" applyFill="1" applyBorder="1" applyAlignment="1">
      <alignment horizontal="right"/>
    </xf>
    <xf numFmtId="168" fontId="8" fillId="0" borderId="3" xfId="1" applyNumberFormat="1" applyFont="1" applyFill="1" applyBorder="1" applyAlignment="1">
      <alignment horizontal="right" wrapText="1"/>
    </xf>
    <xf numFmtId="166" fontId="8" fillId="0" borderId="3" xfId="1" applyNumberFormat="1" applyFont="1" applyFill="1" applyBorder="1" applyAlignment="1">
      <alignment horizontal="right"/>
    </xf>
    <xf numFmtId="165" fontId="8" fillId="0" borderId="9" xfId="1" applyNumberFormat="1" applyFont="1" applyFill="1" applyBorder="1" applyAlignment="1">
      <alignment horizontal="right" wrapText="1"/>
    </xf>
    <xf numFmtId="164" fontId="8" fillId="0" borderId="2" xfId="1" applyFont="1" applyFill="1" applyBorder="1" applyAlignment="1">
      <alignment horizontal="center" wrapText="1"/>
    </xf>
    <xf numFmtId="164" fontId="9" fillId="3" borderId="3" xfId="1" applyFont="1" applyFill="1" applyBorder="1" applyAlignment="1">
      <alignment horizontal="center" vertical="top" wrapText="1"/>
    </xf>
    <xf numFmtId="164" fontId="8" fillId="3" borderId="3" xfId="1" applyFont="1" applyFill="1" applyBorder="1" applyAlignment="1">
      <alignment horizontal="justify" wrapText="1"/>
    </xf>
    <xf numFmtId="164" fontId="8" fillId="0" borderId="3" xfId="1" applyFont="1" applyFill="1" applyBorder="1" applyAlignment="1">
      <alignment horizontal="center" wrapText="1"/>
    </xf>
    <xf numFmtId="167" fontId="8" fillId="0" borderId="3" xfId="1" applyNumberFormat="1" applyFont="1" applyFill="1" applyBorder="1" applyAlignment="1">
      <alignment horizontal="right"/>
    </xf>
    <xf numFmtId="167" fontId="8" fillId="0" borderId="10" xfId="1" applyNumberFormat="1" applyFont="1" applyFill="1" applyBorder="1" applyAlignment="1">
      <alignment horizontal="right"/>
    </xf>
    <xf numFmtId="165" fontId="7" fillId="4" borderId="2" xfId="1" applyNumberFormat="1" applyFont="1" applyFill="1" applyBorder="1" applyAlignment="1">
      <alignment wrapText="1"/>
    </xf>
    <xf numFmtId="165" fontId="7" fillId="4" borderId="0" xfId="1" applyNumberFormat="1" applyFont="1" applyFill="1" applyAlignment="1">
      <alignment wrapText="1"/>
    </xf>
    <xf numFmtId="166" fontId="6" fillId="4" borderId="7" xfId="1" applyNumberFormat="1" applyFont="1" applyFill="1" applyBorder="1" applyAlignment="1">
      <alignment horizontal="right"/>
    </xf>
    <xf numFmtId="165" fontId="6" fillId="4" borderId="4" xfId="1" applyNumberFormat="1" applyFont="1" applyFill="1" applyBorder="1" applyAlignment="1">
      <alignment horizontal="right"/>
    </xf>
    <xf numFmtId="165" fontId="10" fillId="0" borderId="0" xfId="1" applyNumberFormat="1" applyFont="1" applyFill="1" applyAlignment="1">
      <alignment wrapText="1"/>
    </xf>
    <xf numFmtId="164" fontId="1" fillId="0" borderId="0" xfId="1" applyFont="1" applyFill="1" applyAlignment="1">
      <alignment horizontal="center"/>
    </xf>
    <xf numFmtId="164" fontId="1" fillId="0" borderId="0" xfId="1" applyFont="1" applyFill="1" applyAlignment="1"/>
    <xf numFmtId="49" fontId="1" fillId="0" borderId="0" xfId="1" applyNumberFormat="1" applyFont="1" applyFill="1" applyAlignment="1"/>
    <xf numFmtId="166" fontId="1" fillId="0" borderId="0" xfId="1" applyNumberFormat="1" applyFont="1" applyFill="1" applyAlignment="1"/>
    <xf numFmtId="164" fontId="11" fillId="0" borderId="0" xfId="1" applyFont="1" applyFill="1" applyAlignment="1">
      <alignment horizontal="left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276121</xdr:colOff>
      <xdr:row>4</xdr:row>
      <xdr:rowOff>314279</xdr:rowOff>
    </xdr:from>
    <xdr:ext cx="2590915" cy="654116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91421" y="1714454"/>
          <a:ext cx="2590915" cy="6541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7" workbookViewId="0">
      <selection activeCell="N12" sqref="N12"/>
    </sheetView>
  </sheetViews>
  <sheetFormatPr defaultRowHeight="15"/>
  <cols>
    <col min="2" max="2" width="16.85546875" customWidth="1"/>
    <col min="3" max="3" width="20.140625" customWidth="1"/>
    <col min="13" max="13" width="18.42578125" customWidth="1"/>
  </cols>
  <sheetData>
    <row r="1" spans="1:15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8.2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35.2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5"/>
      <c r="O4" s="5"/>
    </row>
    <row r="5" spans="1:15" ht="31.5" customHeight="1">
      <c r="A5" s="3" t="s">
        <v>4</v>
      </c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5"/>
      <c r="O5" s="5"/>
    </row>
    <row r="6" spans="1:15" ht="16.5">
      <c r="A6" s="3" t="s">
        <v>5</v>
      </c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5"/>
      <c r="O6" s="5"/>
    </row>
    <row r="7" spans="1:15" ht="16.5">
      <c r="A7" s="3" t="s">
        <v>6</v>
      </c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5"/>
      <c r="O7" s="5"/>
    </row>
    <row r="8" spans="1:15" ht="16.5">
      <c r="A8" s="3" t="s">
        <v>7</v>
      </c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4"/>
      <c r="N8" s="5"/>
      <c r="O8" s="5"/>
    </row>
    <row r="9" spans="1:15" ht="22.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7" t="s">
        <v>8</v>
      </c>
      <c r="M9" s="7"/>
      <c r="N9" s="8"/>
      <c r="O9" s="8"/>
    </row>
    <row r="10" spans="1:15" ht="60.75">
      <c r="A10" s="9" t="s">
        <v>9</v>
      </c>
      <c r="B10" s="10"/>
      <c r="C10" s="9" t="s">
        <v>10</v>
      </c>
      <c r="D10" s="9"/>
      <c r="E10" s="9" t="s">
        <v>11</v>
      </c>
      <c r="F10" s="11" t="s">
        <v>12</v>
      </c>
      <c r="G10" s="11" t="s">
        <v>13</v>
      </c>
      <c r="H10" s="11" t="s">
        <v>14</v>
      </c>
      <c r="I10" s="12" t="s">
        <v>15</v>
      </c>
      <c r="J10" s="12" t="s">
        <v>16</v>
      </c>
      <c r="K10" s="12" t="s">
        <v>17</v>
      </c>
      <c r="L10" s="13" t="s">
        <v>18</v>
      </c>
      <c r="M10" s="14" t="s">
        <v>19</v>
      </c>
      <c r="N10" s="15"/>
      <c r="O10" s="15"/>
    </row>
    <row r="11" spans="1:15" ht="101.25" customHeight="1">
      <c r="A11" s="16">
        <v>1</v>
      </c>
      <c r="B11" s="17" t="s">
        <v>20</v>
      </c>
      <c r="C11" s="18" t="s">
        <v>21</v>
      </c>
      <c r="D11" s="19" t="s">
        <v>22</v>
      </c>
      <c r="E11" s="20">
        <v>4.9820000000000003E-2</v>
      </c>
      <c r="F11" s="21">
        <v>418</v>
      </c>
      <c r="G11" s="21">
        <v>422</v>
      </c>
      <c r="H11" s="21">
        <v>427</v>
      </c>
      <c r="I11" s="22">
        <f>AVERAGE(F11:H11)</f>
        <v>422.33333333333331</v>
      </c>
      <c r="J11" s="22">
        <f>_xlfn.STDEV.S(F11:H11)</f>
        <v>4.5092497528228943</v>
      </c>
      <c r="K11" s="22">
        <f>J11/I11*100</f>
        <v>1.0676992311340714</v>
      </c>
      <c r="L11" s="23">
        <f>ROUND(E11*175*177,0)</f>
        <v>1543</v>
      </c>
      <c r="M11" s="24">
        <v>651655.18999999994</v>
      </c>
      <c r="N11" s="15"/>
      <c r="O11" s="15"/>
    </row>
    <row r="12" spans="1:15" ht="66" customHeight="1">
      <c r="A12" s="25">
        <v>2</v>
      </c>
      <c r="B12" s="26"/>
      <c r="C12" s="27" t="s">
        <v>23</v>
      </c>
      <c r="D12" s="28" t="s">
        <v>22</v>
      </c>
      <c r="E12" s="29">
        <v>6.9100000000000003E-3</v>
      </c>
      <c r="F12" s="29">
        <v>167</v>
      </c>
      <c r="G12" s="29">
        <v>162</v>
      </c>
      <c r="H12" s="30">
        <v>175</v>
      </c>
      <c r="I12" s="22">
        <f>AVERAGE(F12:H12)</f>
        <v>168</v>
      </c>
      <c r="J12" s="22">
        <f>_xlfn.STDEV.S(F12:H12)</f>
        <v>6.5574385243020004</v>
      </c>
      <c r="K12" s="22">
        <f>J12/I12*100</f>
        <v>3.9032372168464287</v>
      </c>
      <c r="L12" s="23">
        <f>ROUND(E12*175*177,0)</f>
        <v>214</v>
      </c>
      <c r="M12" s="24">
        <f>L12*I12</f>
        <v>35952</v>
      </c>
      <c r="N12" s="15"/>
      <c r="O12" s="15"/>
    </row>
    <row r="13" spans="1:15" ht="45" customHeight="1">
      <c r="A13" s="25">
        <v>3</v>
      </c>
      <c r="B13" s="26"/>
      <c r="C13" s="27" t="s">
        <v>24</v>
      </c>
      <c r="D13" s="28" t="s">
        <v>22</v>
      </c>
      <c r="E13" s="29">
        <v>6.7999999999999996E-3</v>
      </c>
      <c r="F13" s="29">
        <v>272</v>
      </c>
      <c r="G13" s="29">
        <v>270</v>
      </c>
      <c r="H13" s="30">
        <v>282</v>
      </c>
      <c r="I13" s="22">
        <f>AVERAGE(F13:H13)</f>
        <v>274.66666666666669</v>
      </c>
      <c r="J13" s="22">
        <f>_xlfn.STDEV.S(F13:H13)</f>
        <v>6.4291005073286369</v>
      </c>
      <c r="K13" s="22">
        <f>J13/I13*100</f>
        <v>2.3406919322798432</v>
      </c>
      <c r="L13" s="23">
        <f>ROUND(E13*175*177,0)</f>
        <v>211</v>
      </c>
      <c r="M13" s="24">
        <v>57955.37</v>
      </c>
      <c r="N13" s="15"/>
      <c r="O13" s="15"/>
    </row>
    <row r="14" spans="1:15">
      <c r="A14" s="31"/>
      <c r="B14" s="32" t="s">
        <v>25</v>
      </c>
      <c r="C14" s="32"/>
      <c r="D14" s="32"/>
      <c r="E14" s="32"/>
      <c r="F14" s="32"/>
      <c r="G14" s="32"/>
      <c r="H14" s="32"/>
      <c r="I14" s="31"/>
      <c r="J14" s="31"/>
      <c r="K14" s="31"/>
      <c r="L14" s="33">
        <f>SUM(L11:L13)</f>
        <v>1968</v>
      </c>
      <c r="M14" s="34">
        <f>SUM(M11:M13)</f>
        <v>745562.55999999994</v>
      </c>
      <c r="N14" s="35"/>
      <c r="O14" s="35"/>
    </row>
    <row r="15" spans="1:15">
      <c r="A15" s="36"/>
      <c r="B15" s="36"/>
      <c r="C15" s="37"/>
      <c r="D15" s="37"/>
      <c r="E15" s="37"/>
      <c r="F15" s="37"/>
      <c r="G15" s="37"/>
      <c r="H15" s="37"/>
      <c r="I15" s="38"/>
      <c r="J15" s="38"/>
      <c r="K15" s="38"/>
      <c r="L15" s="39"/>
      <c r="M15" s="37"/>
      <c r="N15" s="37"/>
      <c r="O15" s="37"/>
    </row>
    <row r="16" spans="1:15" ht="18.75">
      <c r="A16" s="40" t="s">
        <v>26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37"/>
      <c r="O16" s="37"/>
    </row>
    <row r="17" spans="1:15">
      <c r="A17" s="36"/>
      <c r="B17" s="36"/>
      <c r="C17" s="37"/>
      <c r="D17" s="37"/>
      <c r="E17" s="37"/>
      <c r="F17" s="37"/>
      <c r="G17" s="37"/>
      <c r="H17" s="37"/>
      <c r="I17" s="38"/>
      <c r="J17" s="38"/>
      <c r="K17" s="38"/>
      <c r="L17" s="39"/>
      <c r="M17" s="37"/>
      <c r="N17" s="37"/>
      <c r="O17" s="37"/>
    </row>
  </sheetData>
  <mergeCells count="10">
    <mergeCell ref="A7:I7"/>
    <mergeCell ref="A8:I8"/>
    <mergeCell ref="L9:M9"/>
    <mergeCell ref="A16:M16"/>
    <mergeCell ref="A1:O1"/>
    <mergeCell ref="A2:O2"/>
    <mergeCell ref="A3:O3"/>
    <mergeCell ref="A4:I4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Заведующая</cp:lastModifiedBy>
  <dcterms:created xsi:type="dcterms:W3CDTF">2020-11-02T10:09:52Z</dcterms:created>
  <dcterms:modified xsi:type="dcterms:W3CDTF">2020-11-02T10:10:59Z</dcterms:modified>
</cp:coreProperties>
</file>