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фильтры\"/>
    </mc:Choice>
  </mc:AlternateContent>
  <xr:revisionPtr revIDLastSave="0" documentId="13_ncr:1_{67884159-F8B8-4DA9-9D0A-04B5EEC633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28" l="1"/>
  <c r="J21" i="28"/>
  <c r="N21" i="28" s="1"/>
  <c r="O21" i="28" s="1"/>
  <c r="P21" i="28" s="1"/>
  <c r="K20" i="28"/>
  <c r="J20" i="28"/>
  <c r="N20" i="28" s="1"/>
  <c r="O20" i="28" s="1"/>
  <c r="P20" i="28" s="1"/>
  <c r="K19" i="28"/>
  <c r="J19" i="28"/>
  <c r="N19" i="28" s="1"/>
  <c r="O19" i="28" s="1"/>
  <c r="P19" i="28" s="1"/>
  <c r="K18" i="28"/>
  <c r="J18" i="28"/>
  <c r="N18" i="28" s="1"/>
  <c r="O18" i="28" s="1"/>
  <c r="P18" i="28" s="1"/>
  <c r="K17" i="28"/>
  <c r="J17" i="28"/>
  <c r="N17" i="28" s="1"/>
  <c r="O17" i="28" s="1"/>
  <c r="P17" i="28" s="1"/>
  <c r="K16" i="28"/>
  <c r="J16" i="28"/>
  <c r="N16" i="28" s="1"/>
  <c r="O16" i="28" s="1"/>
  <c r="P16" i="28" s="1"/>
  <c r="K15" i="28"/>
  <c r="J15" i="28"/>
  <c r="N15" i="28" s="1"/>
  <c r="O15" i="28" s="1"/>
  <c r="K14" i="28"/>
  <c r="J14" i="28"/>
  <c r="N14" i="28" s="1"/>
  <c r="O14" i="28" s="1"/>
  <c r="K13" i="28"/>
  <c r="J13" i="28"/>
  <c r="N13" i="28" s="1"/>
  <c r="O13" i="28" s="1"/>
  <c r="K12" i="28"/>
  <c r="J12" i="28"/>
  <c r="N12" i="28" s="1"/>
  <c r="O12" i="28" s="1"/>
  <c r="K11" i="28"/>
  <c r="J11" i="28"/>
  <c r="N11" i="28" s="1"/>
  <c r="O11" i="28" s="1"/>
  <c r="P13" i="28" l="1"/>
  <c r="Q13" i="28" s="1"/>
  <c r="P12" i="28"/>
  <c r="Q12" i="28" s="1"/>
  <c r="P14" i="28"/>
  <c r="Q14" i="28" s="1"/>
  <c r="P15" i="28"/>
  <c r="Q15" i="28" s="1"/>
  <c r="P11" i="28"/>
  <c r="Q11" i="28" s="1"/>
  <c r="L12" i="28"/>
  <c r="M12" i="28" s="1"/>
  <c r="L16" i="28"/>
  <c r="M16" i="28" s="1"/>
  <c r="L21" i="28"/>
  <c r="M21" i="28" s="1"/>
  <c r="L20" i="28"/>
  <c r="M20" i="28" s="1"/>
  <c r="L19" i="28"/>
  <c r="M19" i="28" s="1"/>
  <c r="L18" i="28"/>
  <c r="M18" i="28" s="1"/>
  <c r="L17" i="28"/>
  <c r="M17" i="28" s="1"/>
  <c r="L15" i="28"/>
  <c r="M15" i="28" s="1"/>
  <c r="L14" i="28"/>
  <c r="M14" i="28" s="1"/>
  <c r="L13" i="28"/>
  <c r="M13" i="28" s="1"/>
  <c r="L11" i="28"/>
  <c r="M11" i="28" s="1"/>
  <c r="K10" i="28" l="1"/>
  <c r="J10" i="28"/>
  <c r="N10" i="28" s="1"/>
  <c r="O10" i="28" s="1"/>
  <c r="P10" i="28" l="1"/>
  <c r="L10" i="28"/>
  <c r="M10" i="28" s="1"/>
  <c r="Q10" i="28" l="1"/>
  <c r="P24" i="28"/>
  <c r="A8" i="29" l="1"/>
</calcChain>
</file>

<file path=xl/sharedStrings.xml><?xml version="1.0" encoding="utf-8"?>
<sst xmlns="http://schemas.openxmlformats.org/spreadsheetml/2006/main" count="50" uniqueCount="40">
  <si>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</si>
  <si>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</si>
  <si>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</si>
  <si>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</si>
  <si>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</si>
  <si>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</si>
  <si>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</si>
  <si>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</si>
  <si>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</si>
  <si>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</si>
  <si>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</si>
  <si>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</si>
  <si>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</si>
  <si>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</si>
  <si>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</si>
  <si>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</si>
  <si>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</si>
  <si>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</si>
  <si>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</si>
  <si>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</si>
  <si>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</si>
  <si>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</si>
  <si>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</si>
  <si>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</si>
  <si>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</si>
  <si>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Фильтр воздушный ФВК-600-300-250-</t>
  </si>
  <si>
    <t>Фильтр воздушный ФВК-700-400-250-</t>
  </si>
  <si>
    <t>Фильтр воздушный ФВК-400-200-250-</t>
  </si>
  <si>
    <t>Фильтр воздушный ФВК-600-350-250-</t>
  </si>
  <si>
    <t>Фильтр воздушный ФВК-800-500-250-</t>
  </si>
  <si>
    <t>Фильтр воздушный ФВК-1000-500-250-1</t>
  </si>
  <si>
    <t>Фильтр воздушный ФВК-900-500-250-</t>
  </si>
  <si>
    <t>Фильтр воздушный ФВК-500-300-250-</t>
  </si>
  <si>
    <r>
      <t>Фильтр</t>
    </r>
    <r>
      <rPr>
        <sz val="12"/>
        <color rgb="FF000000"/>
        <rFont val="Calibri Light"/>
        <family val="2"/>
        <charset val="204"/>
      </rPr>
      <t xml:space="preserve"> воздушный ФВК-500-250-250-</t>
    </r>
  </si>
  <si>
    <t>Фильтр воздушный ФВК-1000-600-350-</t>
  </si>
  <si>
    <t>Фильтр воздушный ФВК-495-495-48-</t>
  </si>
  <si>
    <t>Поставка воздушных фильтров для вентиляционного оборудования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</si>
  <si>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</si>
  <si>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Обоснование начальной (максимальной) цены  договора</t>
  </si>
  <si>
    <t>Начальная максимальная цена договора,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</si>
</sst>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 Light"/>
      <family val="2"/>
      <charset val="204"/>
    </font>
    <font>
      <sz val="12"/>
      <color rgb="FF0000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22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24</xdr:row>
      <xdr:rowOff>321889</xdr:rowOff>
    </xdr:from>
    <xdr:to>
      <xdr:col>6</xdr:col>
      <xdr:colOff>465044</xdr:colOff>
      <xdr:row>25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view="pageBreakPreview" zoomScale="75" zoomScaleNormal="75" zoomScaleSheetLayoutView="75" workbookViewId="0">
      <selection activeCell="A26" sqref="A26:P26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66"/>
      <c r="O1" s="66"/>
      <c r="P1" s="66"/>
    </row>
    <row r="2" spans="1:17" ht="39" customHeight="1" x14ac:dyDescent="0.2">
      <c r="D2" s="67" t="s">
        <v>38</v>
      </c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7" ht="40.5" customHeight="1" x14ac:dyDescent="0.2">
      <c r="A3" s="42" t="s">
        <v>12</v>
      </c>
      <c r="B3" s="42"/>
      <c r="C3" s="42" t="s">
        <v>36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26" customHeight="1" x14ac:dyDescent="0.2">
      <c r="A4" s="42" t="s">
        <v>11</v>
      </c>
      <c r="B4" s="42"/>
      <c r="C4" s="69" t="s">
        <v>37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</row>
    <row r="5" spans="1:17" s="14" customFormat="1" ht="36.75" customHeight="1" x14ac:dyDescent="0.2">
      <c r="A5" s="42" t="s">
        <v>15</v>
      </c>
      <c r="B5" s="42"/>
      <c r="C5" s="73">
        <v>44232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7" ht="41.25" customHeight="1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7" ht="42.75" customHeight="1" x14ac:dyDescent="0.2">
      <c r="A7" s="42" t="s">
        <v>2</v>
      </c>
      <c r="B7" s="42" t="s">
        <v>10</v>
      </c>
      <c r="C7" s="42" t="s">
        <v>1</v>
      </c>
      <c r="D7" s="42" t="s">
        <v>0</v>
      </c>
      <c r="E7" s="43" t="s">
        <v>13</v>
      </c>
      <c r="F7" s="44"/>
      <c r="G7" s="44"/>
      <c r="H7" s="45"/>
      <c r="I7" s="42" t="s">
        <v>16</v>
      </c>
      <c r="J7" s="48" t="s">
        <v>6</v>
      </c>
      <c r="K7" s="42" t="s">
        <v>7</v>
      </c>
      <c r="L7" s="42" t="s">
        <v>4</v>
      </c>
      <c r="M7" s="42" t="s">
        <v>5</v>
      </c>
      <c r="N7" s="42" t="s">
        <v>8</v>
      </c>
      <c r="O7" s="49" t="s">
        <v>3</v>
      </c>
      <c r="P7" s="42" t="s">
        <v>17</v>
      </c>
    </row>
    <row r="8" spans="1:17" ht="240" customHeight="1" x14ac:dyDescent="0.2">
      <c r="A8" s="42"/>
      <c r="B8" s="42"/>
      <c r="C8" s="42"/>
      <c r="D8" s="42"/>
      <c r="E8" s="16" t="s">
        <v>21</v>
      </c>
      <c r="F8" s="16" t="s">
        <v>22</v>
      </c>
      <c r="G8" s="46" t="s">
        <v>23</v>
      </c>
      <c r="H8" s="47"/>
      <c r="I8" s="42"/>
      <c r="J8" s="48"/>
      <c r="K8" s="42"/>
      <c r="L8" s="42"/>
      <c r="M8" s="42"/>
      <c r="N8" s="42"/>
      <c r="O8" s="49"/>
      <c r="P8" s="42"/>
    </row>
    <row r="9" spans="1:17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43">
        <v>7</v>
      </c>
      <c r="H9" s="45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19" customFormat="1" ht="38.25" customHeight="1" thickBot="1" x14ac:dyDescent="0.3">
      <c r="A10" s="20">
        <v>1</v>
      </c>
      <c r="B10" s="25" t="s">
        <v>25</v>
      </c>
      <c r="C10" s="20" t="s">
        <v>14</v>
      </c>
      <c r="D10" s="9">
        <v>48</v>
      </c>
      <c r="E10" s="13">
        <v>345.6</v>
      </c>
      <c r="F10" s="13">
        <v>375.6</v>
      </c>
      <c r="G10" s="50">
        <v>433.2</v>
      </c>
      <c r="H10" s="51"/>
      <c r="I10" s="2">
        <v>3</v>
      </c>
      <c r="J10" s="21">
        <f>AVERAGE(E10:G10)</f>
        <v>384.8</v>
      </c>
      <c r="K10" s="20">
        <f>STDEV(E10:G10)</f>
        <v>44.518760090550572</v>
      </c>
      <c r="L10" s="3">
        <f t="shared" ref="L10" si="0">K10/J10*100</f>
        <v>11.569324347856178</v>
      </c>
      <c r="M10" s="20" t="str">
        <f t="shared" ref="M10" si="1">IF(L10&lt;33,"ОДНОРОДНЫЕ","НЕОДНОРОДНЫЕ")</f>
        <v>ОДНОРОДНЫЕ</v>
      </c>
      <c r="N10" s="7">
        <f>J10</f>
        <v>384.8</v>
      </c>
      <c r="O10" s="10">
        <f>N10</f>
        <v>384.8</v>
      </c>
      <c r="P10" s="5">
        <f>O10*D10</f>
        <v>18470.400000000001</v>
      </c>
      <c r="Q10" s="19">
        <f t="shared" ref="Q10:Q15" si="2">P10*Q25</f>
        <v>0</v>
      </c>
    </row>
    <row r="11" spans="1:17" s="22" customFormat="1" ht="39" customHeight="1" x14ac:dyDescent="0.2">
      <c r="A11" s="52">
        <v>2</v>
      </c>
      <c r="B11" s="79" t="s">
        <v>26</v>
      </c>
      <c r="C11" s="54" t="s">
        <v>14</v>
      </c>
      <c r="D11" s="56">
        <v>36</v>
      </c>
      <c r="E11" s="13">
        <v>632.4</v>
      </c>
      <c r="F11" s="13">
        <v>686.4</v>
      </c>
      <c r="G11" s="50">
        <v>790.8</v>
      </c>
      <c r="H11" s="51"/>
      <c r="I11" s="2">
        <v>3</v>
      </c>
      <c r="J11" s="24">
        <f t="shared" ref="J11:J12" si="3">AVERAGE(E11:G11)</f>
        <v>703.19999999999993</v>
      </c>
      <c r="K11" s="23">
        <f t="shared" ref="K11:K12" si="4">STDEV(E11:G11)</f>
        <v>80.525275535076545</v>
      </c>
      <c r="L11" s="3">
        <f t="shared" ref="L11:L12" si="5">K11/J11*100</f>
        <v>11.451262163691204</v>
      </c>
      <c r="M11" s="23" t="str">
        <f t="shared" ref="M11:M12" si="6">IF(L11&lt;33,"ОДНОРОДНЫЕ","НЕОДНОРОДНЫЕ")</f>
        <v>ОДНОРОДНЫЕ</v>
      </c>
      <c r="N11" s="7">
        <f t="shared" ref="N11:N12" si="7">J11</f>
        <v>703.19999999999993</v>
      </c>
      <c r="O11" s="10">
        <f t="shared" ref="O11:O21" si="8">N11</f>
        <v>703.19999999999993</v>
      </c>
      <c r="P11" s="5">
        <f t="shared" ref="P11:P20" si="9">O11*D11</f>
        <v>25315.199999999997</v>
      </c>
      <c r="Q11" s="22">
        <f t="shared" si="2"/>
        <v>0</v>
      </c>
    </row>
    <row r="12" spans="1:17" s="22" customFormat="1" ht="0.75" hidden="1" customHeight="1" x14ac:dyDescent="0.2">
      <c r="A12" s="53"/>
      <c r="B12" s="80"/>
      <c r="C12" s="55"/>
      <c r="D12" s="57"/>
      <c r="E12" s="13">
        <v>187</v>
      </c>
      <c r="F12" s="13">
        <v>188.87</v>
      </c>
      <c r="G12" s="50">
        <v>190.76</v>
      </c>
      <c r="H12" s="51"/>
      <c r="I12" s="2">
        <v>3</v>
      </c>
      <c r="J12" s="24">
        <f t="shared" si="3"/>
        <v>188.87666666666667</v>
      </c>
      <c r="K12" s="23">
        <f t="shared" si="4"/>
        <v>1.8800088652273201</v>
      </c>
      <c r="L12" s="3">
        <f t="shared" si="5"/>
        <v>0.9953632168579073</v>
      </c>
      <c r="M12" s="23" t="str">
        <f t="shared" si="6"/>
        <v>ОДНОРОДНЫЕ</v>
      </c>
      <c r="N12" s="7">
        <f t="shared" si="7"/>
        <v>188.87666666666667</v>
      </c>
      <c r="O12" s="10">
        <f t="shared" ref="O12" si="10">N12</f>
        <v>188.87666666666667</v>
      </c>
      <c r="P12" s="5">
        <f t="shared" si="9"/>
        <v>0</v>
      </c>
      <c r="Q12" s="22">
        <f t="shared" si="2"/>
        <v>0</v>
      </c>
    </row>
    <row r="13" spans="1:17" s="22" customFormat="1" ht="33.75" customHeight="1" x14ac:dyDescent="0.25">
      <c r="A13" s="23">
        <v>3</v>
      </c>
      <c r="B13" s="25" t="s">
        <v>27</v>
      </c>
      <c r="C13" s="23" t="s">
        <v>14</v>
      </c>
      <c r="D13" s="9">
        <v>12</v>
      </c>
      <c r="E13" s="13">
        <v>193.2</v>
      </c>
      <c r="F13" s="13">
        <v>210</v>
      </c>
      <c r="G13" s="50">
        <v>242.4</v>
      </c>
      <c r="H13" s="51"/>
      <c r="I13" s="2">
        <v>3</v>
      </c>
      <c r="J13" s="24">
        <f t="shared" ref="J13:J15" si="11">AVERAGE(E13:G13)</f>
        <v>215.20000000000002</v>
      </c>
      <c r="K13" s="23">
        <f t="shared" ref="K13:K15" si="12">STDEV(E13:G13)</f>
        <v>25.008798451744944</v>
      </c>
      <c r="L13" s="3">
        <f t="shared" ref="L13:L15" si="13">K13/J13*100</f>
        <v>11.621188871628691</v>
      </c>
      <c r="M13" s="23" t="str">
        <f t="shared" ref="M13:M15" si="14">IF(L13&lt;33,"ОДНОРОДНЫЕ","НЕОДНОРОДНЫЕ")</f>
        <v>ОДНОРОДНЫЕ</v>
      </c>
      <c r="N13" s="7">
        <f t="shared" ref="N13:N15" si="15">J13</f>
        <v>215.20000000000002</v>
      </c>
      <c r="O13" s="10">
        <f t="shared" si="8"/>
        <v>215.20000000000002</v>
      </c>
      <c r="P13" s="5">
        <f t="shared" si="9"/>
        <v>2582.4</v>
      </c>
      <c r="Q13" s="22">
        <f t="shared" si="2"/>
        <v>0</v>
      </c>
    </row>
    <row r="14" spans="1:17" s="22" customFormat="1" ht="33" customHeight="1" x14ac:dyDescent="0.25">
      <c r="A14" s="23">
        <v>4</v>
      </c>
      <c r="B14" s="25" t="s">
        <v>28</v>
      </c>
      <c r="C14" s="23" t="s">
        <v>14</v>
      </c>
      <c r="D14" s="9">
        <v>24</v>
      </c>
      <c r="E14" s="13">
        <v>382.8</v>
      </c>
      <c r="F14" s="13">
        <v>416.4</v>
      </c>
      <c r="G14" s="50">
        <v>478.8</v>
      </c>
      <c r="H14" s="51"/>
      <c r="I14" s="2">
        <v>3</v>
      </c>
      <c r="J14" s="24">
        <f t="shared" si="11"/>
        <v>426</v>
      </c>
      <c r="K14" s="23">
        <f t="shared" si="12"/>
        <v>48.714679512442657</v>
      </c>
      <c r="L14" s="3">
        <f t="shared" si="13"/>
        <v>11.435370777568698</v>
      </c>
      <c r="M14" s="23" t="str">
        <f t="shared" si="14"/>
        <v>ОДНОРОДНЫЕ</v>
      </c>
      <c r="N14" s="7">
        <f t="shared" si="15"/>
        <v>426</v>
      </c>
      <c r="O14" s="10">
        <f t="shared" si="8"/>
        <v>426</v>
      </c>
      <c r="P14" s="5">
        <f t="shared" si="9"/>
        <v>10224</v>
      </c>
      <c r="Q14" s="22">
        <f t="shared" si="2"/>
        <v>0</v>
      </c>
    </row>
    <row r="15" spans="1:17" s="22" customFormat="1" ht="33.75" customHeight="1" x14ac:dyDescent="0.25">
      <c r="A15" s="23">
        <v>5</v>
      </c>
      <c r="B15" s="25" t="s">
        <v>29</v>
      </c>
      <c r="C15" s="23" t="s">
        <v>14</v>
      </c>
      <c r="D15" s="9">
        <v>60</v>
      </c>
      <c r="E15" s="13">
        <v>630</v>
      </c>
      <c r="F15" s="13">
        <v>684</v>
      </c>
      <c r="G15" s="50">
        <v>787.2</v>
      </c>
      <c r="H15" s="51"/>
      <c r="I15" s="2">
        <v>3</v>
      </c>
      <c r="J15" s="24">
        <f t="shared" si="11"/>
        <v>700.4</v>
      </c>
      <c r="K15" s="23">
        <f t="shared" si="12"/>
        <v>79.872899033401836</v>
      </c>
      <c r="L15" s="3">
        <f t="shared" si="13"/>
        <v>11.403897634694724</v>
      </c>
      <c r="M15" s="23" t="str">
        <f t="shared" si="14"/>
        <v>ОДНОРОДНЫЕ</v>
      </c>
      <c r="N15" s="7">
        <f t="shared" si="15"/>
        <v>700.4</v>
      </c>
      <c r="O15" s="10">
        <f t="shared" si="8"/>
        <v>700.4</v>
      </c>
      <c r="P15" s="5">
        <f t="shared" si="9"/>
        <v>42024</v>
      </c>
      <c r="Q15" s="22">
        <f t="shared" si="2"/>
        <v>0</v>
      </c>
    </row>
    <row r="16" spans="1:17" s="22" customFormat="1" ht="36" customHeight="1" x14ac:dyDescent="0.25">
      <c r="A16" s="23">
        <v>6</v>
      </c>
      <c r="B16" s="25" t="s">
        <v>30</v>
      </c>
      <c r="C16" s="23" t="s">
        <v>14</v>
      </c>
      <c r="D16" s="9">
        <v>24</v>
      </c>
      <c r="E16" s="13">
        <v>849.6</v>
      </c>
      <c r="F16" s="13">
        <v>922.8</v>
      </c>
      <c r="G16" s="50">
        <v>1062</v>
      </c>
      <c r="H16" s="51"/>
      <c r="I16" s="2">
        <v>3</v>
      </c>
      <c r="J16" s="24">
        <f t="shared" ref="J16:J18" si="16">AVERAGE(E16:G16)</f>
        <v>944.80000000000007</v>
      </c>
      <c r="K16" s="23">
        <f t="shared" ref="K16:K18" si="17">STDEV(E16:G16)</f>
        <v>107.89550500368399</v>
      </c>
      <c r="L16" s="3">
        <f t="shared" ref="L16:L18" si="18">K16/J16*100</f>
        <v>11.419930673548263</v>
      </c>
      <c r="M16" s="23" t="str">
        <f t="shared" ref="M16:M18" si="19">IF(L16&lt;33,"ОДНОРОДНЫЕ","НЕОДНОРОДНЫЕ")</f>
        <v>ОДНОРОДНЫЕ</v>
      </c>
      <c r="N16" s="7">
        <f t="shared" ref="N16:N18" si="20">J16</f>
        <v>944.80000000000007</v>
      </c>
      <c r="O16" s="10">
        <f t="shared" si="8"/>
        <v>944.80000000000007</v>
      </c>
      <c r="P16" s="5">
        <f t="shared" si="9"/>
        <v>22675.200000000001</v>
      </c>
    </row>
    <row r="17" spans="1:16" s="22" customFormat="1" ht="33" customHeight="1" x14ac:dyDescent="0.25">
      <c r="A17" s="23">
        <v>7</v>
      </c>
      <c r="B17" s="25" t="s">
        <v>31</v>
      </c>
      <c r="C17" s="23" t="s">
        <v>14</v>
      </c>
      <c r="D17" s="9">
        <v>12</v>
      </c>
      <c r="E17" s="13">
        <v>697.2</v>
      </c>
      <c r="F17" s="13">
        <v>757.2</v>
      </c>
      <c r="G17" s="50">
        <v>871.2</v>
      </c>
      <c r="H17" s="51"/>
      <c r="I17" s="2">
        <v>3</v>
      </c>
      <c r="J17" s="24">
        <f t="shared" si="16"/>
        <v>775.20000000000016</v>
      </c>
      <c r="K17" s="23">
        <f t="shared" si="17"/>
        <v>88.385519175937418</v>
      </c>
      <c r="L17" s="3">
        <f t="shared" si="18"/>
        <v>11.401640760569839</v>
      </c>
      <c r="M17" s="23" t="str">
        <f t="shared" si="19"/>
        <v>ОДНОРОДНЫЕ</v>
      </c>
      <c r="N17" s="7">
        <f t="shared" si="20"/>
        <v>775.20000000000016</v>
      </c>
      <c r="O17" s="10">
        <f t="shared" si="8"/>
        <v>775.20000000000016</v>
      </c>
      <c r="P17" s="5">
        <f t="shared" si="9"/>
        <v>9302.4000000000015</v>
      </c>
    </row>
    <row r="18" spans="1:16" s="22" customFormat="1" ht="32.25" customHeight="1" thickBot="1" x14ac:dyDescent="0.3">
      <c r="A18" s="23">
        <v>8</v>
      </c>
      <c r="B18" s="25" t="s">
        <v>32</v>
      </c>
      <c r="C18" s="23" t="s">
        <v>14</v>
      </c>
      <c r="D18" s="9">
        <v>12</v>
      </c>
      <c r="E18" s="13">
        <v>297.60000000000002</v>
      </c>
      <c r="F18" s="13">
        <v>324</v>
      </c>
      <c r="G18" s="50">
        <v>374.4</v>
      </c>
      <c r="H18" s="51"/>
      <c r="I18" s="2">
        <v>3</v>
      </c>
      <c r="J18" s="24">
        <f t="shared" si="16"/>
        <v>332</v>
      </c>
      <c r="K18" s="23">
        <f t="shared" si="17"/>
        <v>39.019994874423013</v>
      </c>
      <c r="L18" s="3">
        <f t="shared" si="18"/>
        <v>11.753010504344282</v>
      </c>
      <c r="M18" s="23" t="str">
        <f t="shared" si="19"/>
        <v>ОДНОРОДНЫЕ</v>
      </c>
      <c r="N18" s="7">
        <f t="shared" si="20"/>
        <v>332</v>
      </c>
      <c r="O18" s="10">
        <f t="shared" si="8"/>
        <v>332</v>
      </c>
      <c r="P18" s="5">
        <f t="shared" si="9"/>
        <v>3984</v>
      </c>
    </row>
    <row r="19" spans="1:16" s="22" customFormat="1" ht="33" customHeight="1" thickBot="1" x14ac:dyDescent="0.25">
      <c r="A19" s="23">
        <v>9</v>
      </c>
      <c r="B19" s="26" t="s">
        <v>33</v>
      </c>
      <c r="C19" s="23" t="s">
        <v>14</v>
      </c>
      <c r="D19" s="9">
        <v>12</v>
      </c>
      <c r="E19" s="13">
        <v>264</v>
      </c>
      <c r="F19" s="13">
        <v>286.8</v>
      </c>
      <c r="G19" s="50">
        <v>330</v>
      </c>
      <c r="H19" s="51"/>
      <c r="I19" s="2">
        <v>3</v>
      </c>
      <c r="J19" s="24">
        <f t="shared" ref="J19" si="21">AVERAGE(E19:G19)</f>
        <v>293.59999999999997</v>
      </c>
      <c r="K19" s="23">
        <f t="shared" ref="K19" si="22">STDEV(E19:G19)</f>
        <v>33.521336488869295</v>
      </c>
      <c r="L19" s="3">
        <f t="shared" ref="L19" si="23">K19/J19*100</f>
        <v>11.417348940350578</v>
      </c>
      <c r="M19" s="23" t="str">
        <f t="shared" ref="M19" si="24">IF(L19&lt;33,"ОДНОРОДНЫЕ","НЕОДНОРОДНЫЕ")</f>
        <v>ОДНОРОДНЫЕ</v>
      </c>
      <c r="N19" s="7">
        <f t="shared" ref="N19" si="25">J19</f>
        <v>293.59999999999997</v>
      </c>
      <c r="O19" s="10">
        <f t="shared" si="8"/>
        <v>293.59999999999997</v>
      </c>
      <c r="P19" s="5">
        <f t="shared" si="9"/>
        <v>3523.2</v>
      </c>
    </row>
    <row r="20" spans="1:16" s="22" customFormat="1" ht="30.75" customHeight="1" thickBot="1" x14ac:dyDescent="0.3">
      <c r="A20" s="23">
        <v>10</v>
      </c>
      <c r="B20" s="25" t="s">
        <v>34</v>
      </c>
      <c r="C20" s="23" t="s">
        <v>14</v>
      </c>
      <c r="D20" s="9">
        <v>12</v>
      </c>
      <c r="E20" s="13">
        <v>1503.6</v>
      </c>
      <c r="F20" s="13">
        <v>1632</v>
      </c>
      <c r="G20" s="50">
        <v>1876.8</v>
      </c>
      <c r="H20" s="51"/>
      <c r="I20" s="2">
        <v>3</v>
      </c>
      <c r="J20" s="24">
        <f t="shared" ref="J20:J21" si="26">AVERAGE(E20:G20)</f>
        <v>1670.8</v>
      </c>
      <c r="K20" s="23">
        <f t="shared" ref="K20:K21" si="27">STDEV(E20:G20)</f>
        <v>189.60126581855937</v>
      </c>
      <c r="L20" s="3">
        <f t="shared" ref="L20:L21" si="28">K20/J20*100</f>
        <v>11.347933075087347</v>
      </c>
      <c r="M20" s="23" t="str">
        <f t="shared" ref="M20:M21" si="29">IF(L20&lt;33,"ОДНОРОДНЫЕ","НЕОДНОРОДНЫЕ")</f>
        <v>ОДНОРОДНЫЕ</v>
      </c>
      <c r="N20" s="7">
        <f t="shared" ref="N20:N21" si="30">J20</f>
        <v>1670.8</v>
      </c>
      <c r="O20" s="10">
        <f t="shared" si="8"/>
        <v>1670.8</v>
      </c>
      <c r="P20" s="5">
        <f t="shared" si="9"/>
        <v>20049.599999999999</v>
      </c>
    </row>
    <row r="21" spans="1:16" s="22" customFormat="1" ht="39" customHeight="1" x14ac:dyDescent="0.2">
      <c r="A21" s="58">
        <v>11</v>
      </c>
      <c r="B21" s="81" t="s">
        <v>35</v>
      </c>
      <c r="C21" s="54" t="s">
        <v>14</v>
      </c>
      <c r="D21" s="56">
        <v>12</v>
      </c>
      <c r="E21" s="60">
        <v>488.4</v>
      </c>
      <c r="F21" s="60">
        <v>530.4</v>
      </c>
      <c r="G21" s="62">
        <v>610.79999999999995</v>
      </c>
      <c r="H21" s="63"/>
      <c r="I21" s="86">
        <v>3</v>
      </c>
      <c r="J21" s="84">
        <f t="shared" si="26"/>
        <v>543.19999999999993</v>
      </c>
      <c r="K21" s="90">
        <f t="shared" si="27"/>
        <v>62.195819795224168</v>
      </c>
      <c r="L21" s="92">
        <f t="shared" si="28"/>
        <v>11.449893187633316</v>
      </c>
      <c r="M21" s="90" t="str">
        <f t="shared" si="29"/>
        <v>ОДНОРОДНЫЕ</v>
      </c>
      <c r="N21" s="94">
        <f t="shared" si="30"/>
        <v>543.19999999999993</v>
      </c>
      <c r="O21" s="96">
        <f t="shared" si="8"/>
        <v>543.19999999999993</v>
      </c>
      <c r="P21" s="88">
        <f>D21*O21</f>
        <v>6518.4</v>
      </c>
    </row>
    <row r="22" spans="1:16" s="22" customFormat="1" ht="2.25" customHeight="1" thickBot="1" x14ac:dyDescent="0.25">
      <c r="A22" s="59"/>
      <c r="B22" s="82"/>
      <c r="C22" s="55"/>
      <c r="D22" s="57"/>
      <c r="E22" s="61"/>
      <c r="F22" s="61"/>
      <c r="G22" s="64"/>
      <c r="H22" s="65"/>
      <c r="I22" s="87"/>
      <c r="J22" s="85"/>
      <c r="K22" s="91"/>
      <c r="L22" s="93"/>
      <c r="M22" s="91"/>
      <c r="N22" s="95"/>
      <c r="O22" s="97"/>
      <c r="P22" s="89"/>
    </row>
    <row r="23" spans="1:16" s="35" customFormat="1" ht="37.5" customHeight="1" x14ac:dyDescent="0.2">
      <c r="A23" s="39"/>
      <c r="B23" s="40"/>
      <c r="C23" s="41"/>
      <c r="D23" s="34"/>
      <c r="E23" s="36"/>
      <c r="F23" s="36"/>
      <c r="G23" s="37"/>
      <c r="H23" s="38"/>
      <c r="I23" s="27"/>
      <c r="J23" s="33"/>
      <c r="K23" s="29"/>
      <c r="L23" s="30"/>
      <c r="M23" s="29"/>
      <c r="N23" s="31"/>
      <c r="O23" s="32"/>
      <c r="P23" s="28"/>
    </row>
    <row r="24" spans="1:16" ht="36.6" customHeight="1" x14ac:dyDescent="0.2">
      <c r="A24" s="77" t="s">
        <v>39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8">
        <f>SUM(P10:P22)</f>
        <v>164668.80000000002</v>
      </c>
    </row>
    <row r="25" spans="1:16" ht="71.25" customHeight="1" x14ac:dyDescent="0.2">
      <c r="A25" s="83" t="s">
        <v>18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167.25" customHeight="1" x14ac:dyDescent="0.2">
      <c r="A26" s="78" t="s">
        <v>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6" ht="69.599999999999994" customHeight="1" x14ac:dyDescent="0.2">
      <c r="A27" s="4"/>
      <c r="B27" s="76" t="s">
        <v>19</v>
      </c>
      <c r="C27" s="76"/>
      <c r="D27" s="76"/>
      <c r="E27" s="76"/>
      <c r="F27" s="76"/>
      <c r="G27" s="76"/>
      <c r="H27" s="76"/>
      <c r="I27" s="76"/>
      <c r="J27" s="76"/>
      <c r="K27" s="76"/>
      <c r="L27" s="75" t="s">
        <v>20</v>
      </c>
      <c r="M27" s="75"/>
      <c r="N27" s="4"/>
      <c r="O27" s="4"/>
    </row>
    <row r="28" spans="1:16" ht="15" customHeight="1" x14ac:dyDescent="0.2"/>
    <row r="29" spans="1:16" hidden="1" x14ac:dyDescent="0.2"/>
  </sheetData>
  <mergeCells count="60">
    <mergeCell ref="I21:I22"/>
    <mergeCell ref="P21:P22"/>
    <mergeCell ref="K21:K22"/>
    <mergeCell ref="L21:L22"/>
    <mergeCell ref="M21:M22"/>
    <mergeCell ref="N21:N22"/>
    <mergeCell ref="O21:O22"/>
    <mergeCell ref="L27:M27"/>
    <mergeCell ref="I27:K27"/>
    <mergeCell ref="A24:O24"/>
    <mergeCell ref="A26:P26"/>
    <mergeCell ref="B11:B12"/>
    <mergeCell ref="B21:B22"/>
    <mergeCell ref="B27:H27"/>
    <mergeCell ref="A25:P25"/>
    <mergeCell ref="J21:J22"/>
    <mergeCell ref="G20:H20"/>
    <mergeCell ref="D21:D22"/>
    <mergeCell ref="G15:H15"/>
    <mergeCell ref="G16:H16"/>
    <mergeCell ref="G17:H17"/>
    <mergeCell ref="G18:H18"/>
    <mergeCell ref="G19:H19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G14:H14"/>
    <mergeCell ref="A11:A12"/>
    <mergeCell ref="C11:C12"/>
    <mergeCell ref="D11:D12"/>
    <mergeCell ref="A21:A22"/>
    <mergeCell ref="C21:C22"/>
    <mergeCell ref="E21:E22"/>
    <mergeCell ref="F21:F22"/>
    <mergeCell ref="G21:H22"/>
    <mergeCell ref="G9:H9"/>
    <mergeCell ref="G10:H10"/>
    <mergeCell ref="G11:H11"/>
    <mergeCell ref="G12:H12"/>
    <mergeCell ref="G13:H13"/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</mergeCells>
  <conditionalFormatting sqref="M10">
    <cfRule type="containsText" dxfId="65" priority="721" operator="containsText" text="НЕОДНОРОДНЫЕ">
      <formula>NOT(ISERROR(SEARCH("НЕОДНОРОДНЫЕ",M10)))</formula>
    </cfRule>
    <cfRule type="containsText" dxfId="64" priority="722" operator="containsText" text="ОДНОРОДНЫЕ">
      <formula>NOT(ISERROR(SEARCH("ОДНОРОДНЫЕ",M10)))</formula>
    </cfRule>
    <cfRule type="containsText" dxfId="63" priority="723" operator="containsText" text="НЕОДНОРОДНЫЕ">
      <formula>NOT(ISERROR(SEARCH("НЕОДНОРОДНЫЕ",M10)))</formula>
    </cfRule>
  </conditionalFormatting>
  <conditionalFormatting sqref="M10">
    <cfRule type="containsText" dxfId="62" priority="724" operator="containsText" text="НЕ">
      <formula>NOT(ISERROR(SEARCH("НЕ",M10)))</formula>
    </cfRule>
    <cfRule type="containsText" dxfId="61" priority="725" operator="containsText" text="ОДНОРОДНЫЕ">
      <formula>NOT(ISERROR(SEARCH("ОДНОРОДНЫЕ",M10)))</formula>
    </cfRule>
    <cfRule type="containsText" dxfId="60" priority="726" operator="containsText" text="НЕОДНОРОДНЫЕ">
      <formula>NOT(ISERROR(SEARCH("НЕОДНОРОДНЫЕ",M10)))</formula>
    </cfRule>
  </conditionalFormatting>
  <conditionalFormatting sqref="M11:M12">
    <cfRule type="containsText" dxfId="59" priority="715" operator="containsText" text="НЕОДНОРОДНЫЕ">
      <formula>NOT(ISERROR(SEARCH("НЕОДНОРОДНЫЕ",M11)))</formula>
    </cfRule>
    <cfRule type="containsText" dxfId="58" priority="716" operator="containsText" text="ОДНОРОДНЫЕ">
      <formula>NOT(ISERROR(SEARCH("ОДНОРОДНЫЕ",M11)))</formula>
    </cfRule>
    <cfRule type="containsText" dxfId="57" priority="717" operator="containsText" text="НЕОДНОРОДНЫЕ">
      <formula>NOT(ISERROR(SEARCH("НЕОДНОРОДНЫЕ",M11)))</formula>
    </cfRule>
  </conditionalFormatting>
  <conditionalFormatting sqref="M11:M12">
    <cfRule type="containsText" dxfId="56" priority="718" operator="containsText" text="НЕ">
      <formula>NOT(ISERROR(SEARCH("НЕ",M11)))</formula>
    </cfRule>
    <cfRule type="containsText" dxfId="55" priority="719" operator="containsText" text="ОДНОРОДНЫЕ">
      <formula>NOT(ISERROR(SEARCH("ОДНОРОДНЫЕ",M11)))</formula>
    </cfRule>
    <cfRule type="containsText" dxfId="54" priority="720" operator="containsText" text="НЕОДНОРОДНЫЕ">
      <formula>NOT(ISERROR(SEARCH("НЕОДНОРОДНЫЕ",M11)))</formula>
    </cfRule>
  </conditionalFormatting>
  <conditionalFormatting sqref="M13">
    <cfRule type="containsText" dxfId="53" priority="709" operator="containsText" text="НЕОДНОРОДНЫЕ">
      <formula>NOT(ISERROR(SEARCH("НЕОДНОРОДНЫЕ",M13)))</formula>
    </cfRule>
    <cfRule type="containsText" dxfId="52" priority="710" operator="containsText" text="ОДНОРОДНЫЕ">
      <formula>NOT(ISERROR(SEARCH("ОДНОРОДНЫЕ",M13)))</formula>
    </cfRule>
    <cfRule type="containsText" dxfId="51" priority="711" operator="containsText" text="НЕОДНОРОДНЫЕ">
      <formula>NOT(ISERROR(SEARCH("НЕОДНОРОДНЫЕ",M13)))</formula>
    </cfRule>
  </conditionalFormatting>
  <conditionalFormatting sqref="M13">
    <cfRule type="containsText" dxfId="50" priority="712" operator="containsText" text="НЕ">
      <formula>NOT(ISERROR(SEARCH("НЕ",M13)))</formula>
    </cfRule>
    <cfRule type="containsText" dxfId="49" priority="713" operator="containsText" text="ОДНОРОДНЫЕ">
      <formula>NOT(ISERROR(SEARCH("ОДНОРОДНЫЕ",M13)))</formula>
    </cfRule>
    <cfRule type="containsText" dxfId="48" priority="714" operator="containsText" text="НЕОДНОРОДНЫЕ">
      <formula>NOT(ISERROR(SEARCH("НЕОДНОРОДНЫЕ",M13)))</formula>
    </cfRule>
  </conditionalFormatting>
  <conditionalFormatting sqref="M14">
    <cfRule type="containsText" dxfId="47" priority="703" operator="containsText" text="НЕОДНОРОДНЫЕ">
      <formula>NOT(ISERROR(SEARCH("НЕОДНОРОДНЫЕ",M14)))</formula>
    </cfRule>
    <cfRule type="containsText" dxfId="46" priority="704" operator="containsText" text="ОДНОРОДНЫЕ">
      <formula>NOT(ISERROR(SEARCH("ОДНОРОДНЫЕ",M14)))</formula>
    </cfRule>
    <cfRule type="containsText" dxfId="45" priority="705" operator="containsText" text="НЕОДНОРОДНЫЕ">
      <formula>NOT(ISERROR(SEARCH("НЕОДНОРОДНЫЕ",M14)))</formula>
    </cfRule>
  </conditionalFormatting>
  <conditionalFormatting sqref="M14">
    <cfRule type="containsText" dxfId="44" priority="706" operator="containsText" text="НЕ">
      <formula>NOT(ISERROR(SEARCH("НЕ",M14)))</formula>
    </cfRule>
    <cfRule type="containsText" dxfId="43" priority="707" operator="containsText" text="ОДНОРОДНЫЕ">
      <formula>NOT(ISERROR(SEARCH("ОДНОРОДНЫЕ",M14)))</formula>
    </cfRule>
    <cfRule type="containsText" dxfId="42" priority="708" operator="containsText" text="НЕОДНОРОДНЫЕ">
      <formula>NOT(ISERROR(SEARCH("НЕОДНОРОДНЫЕ",M14)))</formula>
    </cfRule>
  </conditionalFormatting>
  <conditionalFormatting sqref="M15">
    <cfRule type="containsText" dxfId="41" priority="697" operator="containsText" text="НЕОДНОРОДНЫЕ">
      <formula>NOT(ISERROR(SEARCH("НЕОДНОРОДНЫЕ",M15)))</formula>
    </cfRule>
    <cfRule type="containsText" dxfId="40" priority="698" operator="containsText" text="ОДНОРОДНЫЕ">
      <formula>NOT(ISERROR(SEARCH("ОДНОРОДНЫЕ",M15)))</formula>
    </cfRule>
    <cfRule type="containsText" dxfId="39" priority="699" operator="containsText" text="НЕОДНОРОДНЫЕ">
      <formula>NOT(ISERROR(SEARCH("НЕОДНОРОДНЫЕ",M15)))</formula>
    </cfRule>
  </conditionalFormatting>
  <conditionalFormatting sqref="M15">
    <cfRule type="containsText" dxfId="38" priority="700" operator="containsText" text="НЕ">
      <formula>NOT(ISERROR(SEARCH("НЕ",M15)))</formula>
    </cfRule>
    <cfRule type="containsText" dxfId="37" priority="701" operator="containsText" text="ОДНОРОДНЫЕ">
      <formula>NOT(ISERROR(SEARCH("ОДНОРОДНЫЕ",M15)))</formula>
    </cfRule>
    <cfRule type="containsText" dxfId="36" priority="702" operator="containsText" text="НЕОДНОРОДНЫЕ">
      <formula>NOT(ISERROR(SEARCH("НЕОДНОРОДНЫЕ",M15)))</formula>
    </cfRule>
  </conditionalFormatting>
  <conditionalFormatting sqref="M16">
    <cfRule type="containsText" dxfId="35" priority="691" operator="containsText" text="НЕОДНОРОДНЫЕ">
      <formula>NOT(ISERROR(SEARCH("НЕОДНОРОДНЫЕ",M16)))</formula>
    </cfRule>
    <cfRule type="containsText" dxfId="34" priority="692" operator="containsText" text="ОДНОРОДНЫЕ">
      <formula>NOT(ISERROR(SEARCH("ОДНОРОДНЫЕ",M16)))</formula>
    </cfRule>
    <cfRule type="containsText" dxfId="33" priority="693" operator="containsText" text="НЕОДНОРОДНЫЕ">
      <formula>NOT(ISERROR(SEARCH("НЕОДНОРОДНЫЕ",M16)))</formula>
    </cfRule>
  </conditionalFormatting>
  <conditionalFormatting sqref="M16">
    <cfRule type="containsText" dxfId="32" priority="694" operator="containsText" text="НЕ">
      <formula>NOT(ISERROR(SEARCH("НЕ",M16)))</formula>
    </cfRule>
    <cfRule type="containsText" dxfId="31" priority="695" operator="containsText" text="ОДНОРОДНЫЕ">
      <formula>NOT(ISERROR(SEARCH("ОДНОРОДНЫЕ",M16)))</formula>
    </cfRule>
    <cfRule type="containsText" dxfId="30" priority="696" operator="containsText" text="НЕОДНОРОДНЫЕ">
      <formula>NOT(ISERROR(SEARCH("НЕОДНОРОДНЫЕ",M16)))</formula>
    </cfRule>
  </conditionalFormatting>
  <conditionalFormatting sqref="M17">
    <cfRule type="containsText" dxfId="29" priority="685" operator="containsText" text="НЕОДНОРОДНЫЕ">
      <formula>NOT(ISERROR(SEARCH("НЕОДНОРОДНЫЕ",M17)))</formula>
    </cfRule>
    <cfRule type="containsText" dxfId="28" priority="686" operator="containsText" text="ОДНОРОДНЫЕ">
      <formula>NOT(ISERROR(SEARCH("ОДНОРОДНЫЕ",M17)))</formula>
    </cfRule>
    <cfRule type="containsText" dxfId="27" priority="687" operator="containsText" text="НЕОДНОРОДНЫЕ">
      <formula>NOT(ISERROR(SEARCH("НЕОДНОРОДНЫЕ",M17)))</formula>
    </cfRule>
  </conditionalFormatting>
  <conditionalFormatting sqref="M17">
    <cfRule type="containsText" dxfId="26" priority="688" operator="containsText" text="НЕ">
      <formula>NOT(ISERROR(SEARCH("НЕ",M17)))</formula>
    </cfRule>
    <cfRule type="containsText" dxfId="25" priority="689" operator="containsText" text="ОДНОРОДНЫЕ">
      <formula>NOT(ISERROR(SEARCH("ОДНОРОДНЫЕ",M17)))</formula>
    </cfRule>
    <cfRule type="containsText" dxfId="24" priority="690" operator="containsText" text="НЕОДНОРОДНЫЕ">
      <formula>NOT(ISERROR(SEARCH("НЕОДНОРОДНЫЕ",M17)))</formula>
    </cfRule>
  </conditionalFormatting>
  <conditionalFormatting sqref="M18">
    <cfRule type="containsText" dxfId="23" priority="679" operator="containsText" text="НЕОДНОРОДНЫЕ">
      <formula>NOT(ISERROR(SEARCH("НЕОДНОРОДНЫЕ",M18)))</formula>
    </cfRule>
    <cfRule type="containsText" dxfId="22" priority="680" operator="containsText" text="ОДНОРОДНЫЕ">
      <formula>NOT(ISERROR(SEARCH("ОДНОРОДНЫЕ",M18)))</formula>
    </cfRule>
    <cfRule type="containsText" dxfId="21" priority="681" operator="containsText" text="НЕОДНОРОДНЫЕ">
      <formula>NOT(ISERROR(SEARCH("НЕОДНОРОДНЫЕ",M18)))</formula>
    </cfRule>
  </conditionalFormatting>
  <conditionalFormatting sqref="M18">
    <cfRule type="containsText" dxfId="20" priority="682" operator="containsText" text="НЕ">
      <formula>NOT(ISERROR(SEARCH("НЕ",M18)))</formula>
    </cfRule>
    <cfRule type="containsText" dxfId="19" priority="683" operator="containsText" text="ОДНОРОДНЫЕ">
      <formula>NOT(ISERROR(SEARCH("ОДНОРОДНЫЕ",M18)))</formula>
    </cfRule>
    <cfRule type="containsText" dxfId="18" priority="684" operator="containsText" text="НЕОДНОРОДНЫЕ">
      <formula>NOT(ISERROR(SEARCH("НЕОДНОРОДНЫЕ",M18)))</formula>
    </cfRule>
  </conditionalFormatting>
  <conditionalFormatting sqref="M19">
    <cfRule type="containsText" dxfId="17" priority="673" operator="containsText" text="НЕОДНОРОДНЫЕ">
      <formula>NOT(ISERROR(SEARCH("НЕОДНОРОДНЫЕ",M19)))</formula>
    </cfRule>
    <cfRule type="containsText" dxfId="16" priority="674" operator="containsText" text="ОДНОРОДНЫЕ">
      <formula>NOT(ISERROR(SEARCH("ОДНОРОДНЫЕ",M19)))</formula>
    </cfRule>
    <cfRule type="containsText" dxfId="15" priority="675" operator="containsText" text="НЕОДНОРОДНЫЕ">
      <formula>NOT(ISERROR(SEARCH("НЕОДНОРОДНЫЕ",M19)))</formula>
    </cfRule>
  </conditionalFormatting>
  <conditionalFormatting sqref="M19">
    <cfRule type="containsText" dxfId="14" priority="676" operator="containsText" text="НЕ">
      <formula>NOT(ISERROR(SEARCH("НЕ",M19)))</formula>
    </cfRule>
    <cfRule type="containsText" dxfId="13" priority="677" operator="containsText" text="ОДНОРОДНЫЕ">
      <formula>NOT(ISERROR(SEARCH("ОДНОРОДНЫЕ",M19)))</formula>
    </cfRule>
    <cfRule type="containsText" dxfId="12" priority="678" operator="containsText" text="НЕОДНОРОДНЫЕ">
      <formula>NOT(ISERROR(SEARCH("НЕОДНОРОДНЫЕ",M19)))</formula>
    </cfRule>
  </conditionalFormatting>
  <conditionalFormatting sqref="M20">
    <cfRule type="containsText" dxfId="11" priority="667" operator="containsText" text="НЕОДНОРОДНЫЕ">
      <formula>NOT(ISERROR(SEARCH("НЕОДНОРОДНЫЕ",M20)))</formula>
    </cfRule>
    <cfRule type="containsText" dxfId="10" priority="668" operator="containsText" text="ОДНОРОДНЫЕ">
      <formula>NOT(ISERROR(SEARCH("ОДНОРОДНЫЕ",M20)))</formula>
    </cfRule>
    <cfRule type="containsText" dxfId="9" priority="669" operator="containsText" text="НЕОДНОРОДНЫЕ">
      <formula>NOT(ISERROR(SEARCH("НЕОДНОРОДНЫЕ",M20)))</formula>
    </cfRule>
  </conditionalFormatting>
  <conditionalFormatting sqref="M20">
    <cfRule type="containsText" dxfId="8" priority="670" operator="containsText" text="НЕ">
      <formula>NOT(ISERROR(SEARCH("НЕ",M20)))</formula>
    </cfRule>
    <cfRule type="containsText" dxfId="7" priority="671" operator="containsText" text="ОДНОРОДНЫЕ">
      <formula>NOT(ISERROR(SEARCH("ОДНОРОДНЫЕ",M20)))</formula>
    </cfRule>
    <cfRule type="containsText" dxfId="6" priority="672" operator="containsText" text="НЕОДНОРОДНЫЕ">
      <formula>NOT(ISERROR(SEARCH("НЕОДНОРОДНЫЕ",M20)))</formula>
    </cfRule>
  </conditionalFormatting>
  <conditionalFormatting sqref="M21">
    <cfRule type="containsText" dxfId="5" priority="661" operator="containsText" text="НЕОДНОРОДНЫЕ">
      <formula>NOT(ISERROR(SEARCH("НЕОДНОРОДНЫЕ",M21)))</formula>
    </cfRule>
    <cfRule type="containsText" dxfId="4" priority="662" operator="containsText" text="ОДНОРОДНЫЕ">
      <formula>NOT(ISERROR(SEARCH("ОДНОРОДНЫЕ",M21)))</formula>
    </cfRule>
    <cfRule type="containsText" dxfId="3" priority="663" operator="containsText" text="НЕОДНОРОДНЫЕ">
      <formula>NOT(ISERROR(SEARCH("НЕОДНОРОДНЫЕ",M21)))</formula>
    </cfRule>
  </conditionalFormatting>
  <conditionalFormatting sqref="M21">
    <cfRule type="containsText" dxfId="2" priority="664" operator="containsText" text="НЕ">
      <formula>NOT(ISERROR(SEARCH("НЕ",M21)))</formula>
    </cfRule>
    <cfRule type="containsText" dxfId="1" priority="665" operator="containsText" text="ОДНОРОДНЫЕ">
      <formula>NOT(ISERROR(SEARCH("ОДНОРОДНЫЕ",M21)))</formula>
    </cfRule>
    <cfRule type="containsText" dxfId="0" priority="666" operator="containsText" text="НЕОДНОРОДНЫЕ">
      <formula>NOT(ISERROR(SEARCH("НЕОДНОРОДНЫЕ",M21)))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2021-02-16T08:25:09Z</dcterms:modified>
</cp:coreProperties>
</file>