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ff-server\1. Документы\1.8. Проректор по АУДиКП\Управление по организации закупок\4. ЗАКУПКИ по 223 -ФЗ на 2025 год\1. Январь 2025\ЗК Поставка бланков дипломов\"/>
    </mc:Choice>
  </mc:AlternateContent>
  <xr:revisionPtr revIDLastSave="0" documentId="13_ncr:1_{6DF9EB76-2071-4525-81F6-01735733103F}" xr6:coauthVersionLast="37" xr6:coauthVersionMax="37" xr10:uidLastSave="{00000000-0000-0000-0000-000000000000}"/>
  <bookViews>
    <workbookView xWindow="0" yWindow="135" windowWidth="9600" windowHeight="2805" xr2:uid="{00000000-000D-0000-FFFF-FFFF00000000}"/>
  </bookViews>
  <sheets>
    <sheet name="Лист1" sheetId="1" r:id="rId1"/>
    <sheet name="Лист2" sheetId="2" r:id="rId2"/>
    <sheet name="Лист3" sheetId="3" r:id="rId3"/>
  </sheets>
  <calcPr calcId="179021"/>
</workbook>
</file>

<file path=xl/calcChain.xml><?xml version="1.0" encoding="utf-8"?>
<calcChain xmlns="http://schemas.openxmlformats.org/spreadsheetml/2006/main">
  <c r="H7" i="1" l="1"/>
  <c r="K7" i="1" s="1"/>
  <c r="H6" i="1"/>
  <c r="K6" i="1" s="1"/>
  <c r="H5" i="1"/>
  <c r="K5" i="1" s="1"/>
  <c r="I6" i="1" l="1"/>
  <c r="J6" i="1" s="1"/>
  <c r="I5" i="1"/>
  <c r="J5" i="1" s="1"/>
  <c r="I7" i="1"/>
  <c r="J7" i="1" s="1"/>
  <c r="H4" i="1"/>
  <c r="I4" i="1" l="1"/>
  <c r="J4" i="1" s="1"/>
  <c r="K4" i="1"/>
  <c r="K8" i="1" s="1"/>
</calcChain>
</file>

<file path=xl/sharedStrings.xml><?xml version="1.0" encoding="utf-8"?>
<sst xmlns="http://schemas.openxmlformats.org/spreadsheetml/2006/main" count="23" uniqueCount="20">
  <si>
    <t>Объект закупки</t>
  </si>
  <si>
    <t>Кол-во</t>
  </si>
  <si>
    <t>Источник информации</t>
  </si>
  <si>
    <t>№ n/n</t>
  </si>
  <si>
    <t>Однородность совокупности значений</t>
  </si>
  <si>
    <t>Среднее квадратичное отклонение</t>
  </si>
  <si>
    <t>Средняя цена</t>
  </si>
  <si>
    <t>Ед.  изм.</t>
  </si>
  <si>
    <t>ИТОГО</t>
  </si>
  <si>
    <t>Коэффициент вариации (не должен превышать 33 %)</t>
  </si>
  <si>
    <t>Средняя арифметическая цена за ед.изм.,    руб.</t>
  </si>
  <si>
    <t>Бланк удостоверения о повышении квалификации, без обложки (ФЗ № 273 от 29.12.12, универсальный установленный образец, с флагом РФ)</t>
  </si>
  <si>
    <t>Бланк диплома о профессиональной переподготовке, без обложки ( ФЗ № 273 от 29.12.12, универсальный установленный образец, с флагом РФ)</t>
  </si>
  <si>
    <t>Обложка к бланку диплома о профессиональной переподготовке (установленный образец, темно-синяя)</t>
  </si>
  <si>
    <t>Приложение к диплому о профессиональной переподготовке, формат А4</t>
  </si>
  <si>
    <t>шт.</t>
  </si>
  <si>
    <t xml:space="preserve">Расчет НМЦД
на поставку бланков удостоверений для нужд ТГПУ им. Л.Н. Толстого
</t>
  </si>
  <si>
    <t xml:space="preserve">Цена
единицы продукции, указанная в       источнике
№1 (руб.)
</t>
  </si>
  <si>
    <t xml:space="preserve"> Цена
единицы продукции, указанная в       источнике
№2 (руб.)
</t>
  </si>
  <si>
    <t xml:space="preserve">Цена
единицы продукции, указанная в       источнике
№3 (руб.)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</si>
</sst>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NumberFormat="1" applyFont="1" applyBorder="1" applyAlignment="1">
      <alignment horizontal="center" vertical="top" wrapText="1"/>
    </xf>
    <xf numFmtId="2" fontId="5" fillId="0" borderId="1" xfId="0" applyNumberFormat="1" applyFont="1" applyBorder="1" applyAlignment="1">
      <alignment horizontal="center" vertical="top" wrapText="1"/>
    </xf>
    <xf numFmtId="2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workbookViewId="0">
      <selection activeCell="O4" sqref="O4"/>
    </sheetView>
  </sheetViews>
  <sheetFormatPr defaultRowHeight="15" x14ac:dyDescent="0.25"/>
  <cols>
    <col min="1" max="1" width="6.42578125" customWidth="1"/>
    <col min="2" max="2" width="18.140625" customWidth="1"/>
    <col min="3" max="3" width="5.28515625" customWidth="1"/>
    <col min="4" max="4" width="7.7109375" customWidth="1"/>
    <col min="5" max="5" width="13.28515625" customWidth="1"/>
    <col min="6" max="6" width="12.28515625" customWidth="1"/>
    <col min="7" max="7" width="13" customWidth="1"/>
    <col min="8" max="8" width="15.5703125" customWidth="1"/>
    <col min="9" max="9" width="14.7109375" customWidth="1"/>
    <col min="10" max="10" width="17.5703125" customWidth="1"/>
    <col min="11" max="11" width="11.28515625" customWidth="1"/>
  </cols>
  <sheetData>
    <row r="1" spans="1:20" ht="75.75" customHeight="1" x14ac:dyDescent="0.3">
      <c r="A1" s="19" t="s">
        <v>16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"/>
      <c r="M1" s="2"/>
      <c r="N1" s="2"/>
      <c r="O1" s="1"/>
      <c r="P1" s="1"/>
      <c r="Q1" s="1"/>
      <c r="R1" s="1"/>
      <c r="S1" s="1"/>
      <c r="T1" s="1"/>
    </row>
    <row r="2" spans="1:20" x14ac:dyDescent="0.25">
      <c r="A2" s="18" t="s">
        <v>3</v>
      </c>
      <c r="B2" s="18" t="s">
        <v>0</v>
      </c>
      <c r="C2" s="18" t="s">
        <v>7</v>
      </c>
      <c r="D2" s="18" t="s">
        <v>1</v>
      </c>
      <c r="E2" s="18" t="s">
        <v>2</v>
      </c>
      <c r="F2" s="18"/>
      <c r="G2" s="18"/>
      <c r="H2" s="18" t="s">
        <v>4</v>
      </c>
      <c r="I2" s="18"/>
      <c r="J2" s="18"/>
      <c r="K2" s="6"/>
      <c r="L2" s="3"/>
      <c r="M2" s="3"/>
      <c r="N2" s="3"/>
      <c r="O2" s="3"/>
      <c r="P2" s="3"/>
      <c r="Q2" s="3"/>
      <c r="R2" s="3"/>
      <c r="S2" s="1"/>
      <c r="T2" s="1"/>
    </row>
    <row r="3" spans="1:20" ht="89.25" x14ac:dyDescent="0.25">
      <c r="A3" s="20"/>
      <c r="B3" s="20"/>
      <c r="C3" s="20"/>
      <c r="D3" s="20"/>
      <c r="E3" s="21" t="s">
        <v>17</v>
      </c>
      <c r="F3" s="21" t="s">
        <v>18</v>
      </c>
      <c r="G3" s="21" t="s">
        <v>19</v>
      </c>
      <c r="H3" s="5" t="s">
        <v>10</v>
      </c>
      <c r="I3" s="5" t="s">
        <v>5</v>
      </c>
      <c r="J3" s="5" t="s">
        <v>9</v>
      </c>
      <c r="K3" s="5" t="s">
        <v>6</v>
      </c>
      <c r="L3" s="4"/>
      <c r="M3" s="1"/>
      <c r="N3" s="1"/>
      <c r="O3" s="1"/>
      <c r="P3" s="1"/>
      <c r="Q3" s="1"/>
      <c r="R3" s="1"/>
      <c r="S3" s="1"/>
      <c r="T3" s="1"/>
    </row>
    <row r="4" spans="1:20" s="10" customFormat="1" ht="117.75" customHeight="1" x14ac:dyDescent="0.25">
      <c r="A4" s="11">
        <v>1</v>
      </c>
      <c r="B4" s="14" t="s">
        <v>11</v>
      </c>
      <c r="C4" s="13" t="s">
        <v>15</v>
      </c>
      <c r="D4" s="17">
        <v>1250</v>
      </c>
      <c r="E4" s="15">
        <v>56</v>
      </c>
      <c r="F4" s="16">
        <v>55</v>
      </c>
      <c r="G4" s="16">
        <v>47.7</v>
      </c>
      <c r="H4" s="16">
        <f t="shared" ref="H4" si="0">(E4+F4+G4)/3</f>
        <v>52.9</v>
      </c>
      <c r="I4" s="16">
        <f t="shared" ref="I4" si="1">SQRT(((SUM((POWER(E4-H4,2)),(POWER(F4-H4,2)),(POWER(G4-H4,2)))/(COLUMNS(E4:G4)-1))))</f>
        <v>4.5310043036836749</v>
      </c>
      <c r="J4" s="16">
        <f>I4/H4*100</f>
        <v>8.5652255268122399</v>
      </c>
      <c r="K4" s="16">
        <f>D4*H4</f>
        <v>66125</v>
      </c>
      <c r="L4" s="8"/>
      <c r="M4" s="9"/>
      <c r="N4" s="9"/>
      <c r="O4" s="9"/>
      <c r="P4" s="9"/>
      <c r="Q4" s="9"/>
      <c r="R4" s="9"/>
      <c r="S4" s="9"/>
      <c r="T4" s="9"/>
    </row>
    <row r="5" spans="1:20" s="10" customFormat="1" ht="120" customHeight="1" x14ac:dyDescent="0.25">
      <c r="A5" s="11">
        <v>2</v>
      </c>
      <c r="B5" s="14" t="s">
        <v>12</v>
      </c>
      <c r="C5" s="13" t="s">
        <v>15</v>
      </c>
      <c r="D5" s="17">
        <v>250</v>
      </c>
      <c r="E5" s="15">
        <v>82</v>
      </c>
      <c r="F5" s="16">
        <v>82.5</v>
      </c>
      <c r="G5" s="16">
        <v>67</v>
      </c>
      <c r="H5" s="16">
        <f t="shared" ref="H5:H7" si="2">(E5+F5+G5)/3</f>
        <v>77.166666666666671</v>
      </c>
      <c r="I5" s="16">
        <f t="shared" ref="I5:I7" si="3">SQRT(((SUM((POWER(E5-H5,2)),(POWER(F5-H5,2)),(POWER(G5-H5,2)))/(COLUMNS(E5:G5)-1))))</f>
        <v>8.8081401744825421</v>
      </c>
      <c r="J5" s="16">
        <f t="shared" ref="J5:J7" si="4">I5/H5*100</f>
        <v>11.414436511208477</v>
      </c>
      <c r="K5" s="16">
        <f t="shared" ref="K5:K7" si="5">D5*H5</f>
        <v>19291.666666666668</v>
      </c>
      <c r="L5" s="8"/>
      <c r="M5" s="9"/>
      <c r="N5" s="9"/>
      <c r="O5" s="9"/>
      <c r="P5" s="9"/>
      <c r="Q5" s="9"/>
      <c r="R5" s="9"/>
      <c r="S5" s="9"/>
      <c r="T5" s="9"/>
    </row>
    <row r="6" spans="1:20" s="10" customFormat="1" ht="92.25" customHeight="1" x14ac:dyDescent="0.25">
      <c r="A6" s="11">
        <v>3</v>
      </c>
      <c r="B6" s="14" t="s">
        <v>13</v>
      </c>
      <c r="C6" s="13" t="s">
        <v>15</v>
      </c>
      <c r="D6" s="17">
        <v>250</v>
      </c>
      <c r="E6" s="15">
        <v>123</v>
      </c>
      <c r="F6" s="16">
        <v>135.30000000000001</v>
      </c>
      <c r="G6" s="16">
        <v>111.1</v>
      </c>
      <c r="H6" s="16">
        <f t="shared" si="2"/>
        <v>123.13333333333333</v>
      </c>
      <c r="I6" s="16">
        <f t="shared" si="3"/>
        <v>12.100550951644042</v>
      </c>
      <c r="J6" s="16">
        <f t="shared" si="4"/>
        <v>9.8271935178484373</v>
      </c>
      <c r="K6" s="16">
        <f t="shared" si="5"/>
        <v>30783.333333333332</v>
      </c>
      <c r="L6" s="8"/>
      <c r="M6" s="9"/>
      <c r="N6" s="9"/>
      <c r="O6" s="9"/>
      <c r="P6" s="9"/>
      <c r="Q6" s="9"/>
      <c r="R6" s="9"/>
      <c r="S6" s="9"/>
      <c r="T6" s="9"/>
    </row>
    <row r="7" spans="1:20" s="10" customFormat="1" ht="65.25" customHeight="1" x14ac:dyDescent="0.25">
      <c r="A7" s="11">
        <v>4</v>
      </c>
      <c r="B7" s="14" t="s">
        <v>14</v>
      </c>
      <c r="C7" s="13" t="s">
        <v>15</v>
      </c>
      <c r="D7" s="17">
        <v>250</v>
      </c>
      <c r="E7" s="15">
        <v>34</v>
      </c>
      <c r="F7" s="16">
        <v>34.299999999999997</v>
      </c>
      <c r="G7" s="16">
        <v>30.8</v>
      </c>
      <c r="H7" s="16">
        <f t="shared" si="2"/>
        <v>33.033333333333331</v>
      </c>
      <c r="I7" s="16">
        <f t="shared" si="3"/>
        <v>1.9399312702601936</v>
      </c>
      <c r="J7" s="16">
        <f t="shared" si="4"/>
        <v>5.8726476395364084</v>
      </c>
      <c r="K7" s="16">
        <f t="shared" si="5"/>
        <v>8258.3333333333321</v>
      </c>
      <c r="L7" s="8"/>
      <c r="M7" s="9"/>
      <c r="N7" s="9"/>
      <c r="O7" s="9"/>
      <c r="P7" s="9"/>
      <c r="Q7" s="9"/>
      <c r="R7" s="9"/>
      <c r="S7" s="9"/>
      <c r="T7" s="9"/>
    </row>
    <row r="8" spans="1:20" ht="28.5" customHeight="1" x14ac:dyDescent="0.25">
      <c r="J8" s="7" t="s">
        <v>8</v>
      </c>
      <c r="K8" s="12">
        <f>SUM(K4:K7)</f>
        <v>124458.33333333333</v>
      </c>
    </row>
  </sheetData>
  <mergeCells count="7">
    <mergeCell ref="H2:J2"/>
    <mergeCell ref="A1:K1"/>
    <mergeCell ref="A2:A3"/>
    <mergeCell ref="B2:B3"/>
    <mergeCell ref="C2:C3"/>
    <mergeCell ref="D2:D3"/>
    <mergeCell ref="E2:G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Захарова Любовь Петровна</dc:creator>
  <cp:lastModifiedBy>Юрист Отдела закупок</cp:lastModifiedBy>
  <cp:lastPrinted>2023-10-11T08:24:15Z</cp:lastPrinted>
  <dcterms:created xsi:type="dcterms:W3CDTF">2018-02-13T10:55:02Z</dcterms:created>
  <dcterms:modified xsi:type="dcterms:W3CDTF">2025-01-14T14:05:25Z</dcterms:modified>
</cp:coreProperties>
</file>