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U:\!Личные папки\ФО_тендерный\Проекты\Тендеры\Т0037 - СМР_Сертолов_Отделка в МОП и кв\Тендерный пакет\"/>
    </mc:Choice>
  </mc:AlternateContent>
  <xr:revisionPtr revIDLastSave="0" documentId="13_ncr:1_{865021C6-7165-4252-94A1-392AFDE4EF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definedNames>
    <definedName name="_xlnm.Print_Area" localSheetId="0">'Table 1'!$A$2:$P$104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2" i="1" l="1"/>
  <c r="F72" i="1"/>
  <c r="F22" i="1" l="1"/>
  <c r="I22" i="1" s="1"/>
  <c r="H71" i="1"/>
  <c r="H70" i="1"/>
  <c r="H69" i="1"/>
  <c r="H68" i="1"/>
  <c r="H67" i="1"/>
  <c r="H66" i="1"/>
  <c r="H65" i="1"/>
  <c r="H64" i="1"/>
  <c r="H63" i="1"/>
  <c r="H62" i="1"/>
  <c r="H60" i="1"/>
  <c r="H58" i="1"/>
  <c r="H56" i="1"/>
  <c r="H55" i="1"/>
  <c r="H54" i="1"/>
  <c r="H53" i="1"/>
  <c r="H52" i="1"/>
  <c r="H50" i="1"/>
  <c r="H48" i="1"/>
  <c r="H44" i="1"/>
  <c r="H43" i="1"/>
  <c r="H38" i="1"/>
  <c r="H36" i="1"/>
  <c r="H32" i="1"/>
  <c r="I32" i="1" s="1"/>
  <c r="H30" i="1"/>
  <c r="H27" i="1"/>
  <c r="H20" i="1"/>
  <c r="H18" i="1"/>
  <c r="F63" i="1"/>
  <c r="F62" i="1"/>
  <c r="F60" i="1"/>
  <c r="F58" i="1"/>
  <c r="F55" i="1"/>
  <c r="F54" i="1"/>
  <c r="F53" i="1"/>
  <c r="F52" i="1"/>
  <c r="F50" i="1"/>
  <c r="F48" i="1"/>
  <c r="F44" i="1"/>
  <c r="F43" i="1"/>
  <c r="F38" i="1"/>
  <c r="F36" i="1"/>
  <c r="F32" i="1"/>
  <c r="F30" i="1"/>
  <c r="F27" i="1"/>
  <c r="F25" i="1"/>
  <c r="F20" i="1"/>
  <c r="F18" i="1"/>
  <c r="D41" i="1"/>
  <c r="F41" i="1" s="1"/>
  <c r="D40" i="1"/>
  <c r="F40" i="1" s="1"/>
  <c r="D39" i="1"/>
  <c r="F39" i="1" s="1"/>
  <c r="D37" i="1"/>
  <c r="F37" i="1" s="1"/>
  <c r="D31" i="1"/>
  <c r="I30" i="1"/>
  <c r="D21" i="1"/>
  <c r="H21" i="1" s="1"/>
  <c r="H37" i="1" l="1"/>
  <c r="H39" i="1"/>
  <c r="H40" i="1"/>
  <c r="H41" i="1"/>
  <c r="H31" i="1"/>
  <c r="F21" i="1"/>
  <c r="F31" i="1"/>
  <c r="I31" i="1" s="1"/>
  <c r="D61" i="1"/>
  <c r="I60" i="1"/>
  <c r="D59" i="1"/>
  <c r="I58" i="1"/>
  <c r="D51" i="1"/>
  <c r="I50" i="1"/>
  <c r="D49" i="1"/>
  <c r="I48" i="1"/>
  <c r="H49" i="1" l="1"/>
  <c r="F49" i="1"/>
  <c r="I49" i="1" s="1"/>
  <c r="F61" i="1"/>
  <c r="I61" i="1" s="1"/>
  <c r="H61" i="1"/>
  <c r="F51" i="1"/>
  <c r="I51" i="1" s="1"/>
  <c r="H51" i="1"/>
  <c r="H59" i="1"/>
  <c r="F59" i="1"/>
  <c r="I59" i="1" s="1"/>
  <c r="I18" i="1"/>
  <c r="F64" i="1"/>
  <c r="I64" i="1" s="1"/>
  <c r="F65" i="1"/>
  <c r="I65" i="1" s="1"/>
  <c r="F66" i="1"/>
  <c r="I66" i="1" s="1"/>
  <c r="F67" i="1"/>
  <c r="I67" i="1" s="1"/>
  <c r="F68" i="1"/>
  <c r="I68" i="1" s="1"/>
  <c r="F69" i="1"/>
  <c r="I69" i="1" s="1"/>
  <c r="F70" i="1"/>
  <c r="I70" i="1" s="1"/>
  <c r="F71" i="1"/>
  <c r="I71" i="1" s="1"/>
  <c r="I63" i="1"/>
  <c r="I62" i="1"/>
  <c r="I52" i="1"/>
  <c r="F56" i="1"/>
  <c r="I56" i="1" s="1"/>
  <c r="I55" i="1"/>
  <c r="I54" i="1"/>
  <c r="I53" i="1"/>
  <c r="I43" i="1"/>
  <c r="I44" i="1"/>
  <c r="I27" i="1" l="1"/>
  <c r="H25" i="1"/>
  <c r="I25" i="1" s="1"/>
  <c r="I21" i="1"/>
  <c r="I20" i="1"/>
  <c r="D46" i="1"/>
  <c r="D45" i="1"/>
  <c r="D35" i="1"/>
  <c r="D34" i="1"/>
  <c r="D33" i="1"/>
  <c r="D28" i="1"/>
  <c r="D26" i="1"/>
  <c r="D19" i="1"/>
  <c r="F45" i="1" l="1"/>
  <c r="I45" i="1" s="1"/>
  <c r="H45" i="1"/>
  <c r="F19" i="1"/>
  <c r="I19" i="1" s="1"/>
  <c r="H19" i="1"/>
  <c r="F26" i="1"/>
  <c r="H26" i="1"/>
  <c r="F28" i="1"/>
  <c r="I28" i="1" s="1"/>
  <c r="H28" i="1"/>
  <c r="F33" i="1"/>
  <c r="I33" i="1" s="1"/>
  <c r="H33" i="1"/>
  <c r="F35" i="1"/>
  <c r="I35" i="1" s="1"/>
  <c r="H35" i="1"/>
  <c r="F46" i="1"/>
  <c r="I46" i="1" s="1"/>
  <c r="H46" i="1"/>
  <c r="F34" i="1"/>
  <c r="I34" i="1" s="1"/>
  <c r="H34" i="1"/>
  <c r="H73" i="1" l="1"/>
  <c r="F73" i="1"/>
  <c r="I26" i="1"/>
  <c r="I72" i="1" s="1"/>
  <c r="I73" i="1" s="1"/>
</calcChain>
</file>

<file path=xl/sharedStrings.xml><?xml version="1.0" encoding="utf-8"?>
<sst xmlns="http://schemas.openxmlformats.org/spreadsheetml/2006/main" count="212" uniqueCount="152">
  <si>
    <t>1.1</t>
  </si>
  <si>
    <t>№ п/п</t>
  </si>
  <si>
    <t>Наименование</t>
  </si>
  <si>
    <t>Ед. изм.</t>
  </si>
  <si>
    <t>Количество</t>
  </si>
  <si>
    <t>Примечание</t>
  </si>
  <si>
    <t>Итого</t>
  </si>
  <si>
    <t>шт</t>
  </si>
  <si>
    <t>РАСЧЕТ СТОИМОСТИ</t>
  </si>
  <si>
    <t>1.2</t>
  </si>
  <si>
    <t>1.4</t>
  </si>
  <si>
    <t>НА БЛАНКЕ ОРГАНИЗАЦИИ</t>
  </si>
  <si>
    <t>Материал, в т.ч НДС, руб.</t>
  </si>
  <si>
    <t>СМР, в т.ч. НДС, руб</t>
  </si>
  <si>
    <t>Цена за ед.</t>
  </si>
  <si>
    <t>Сумма всего, руб</t>
  </si>
  <si>
    <t>1.3</t>
  </si>
  <si>
    <t>1. Наименование компании</t>
  </si>
  <si>
    <t>2. Реквизиты</t>
  </si>
  <si>
    <t>3. Контактное лицо, телефон</t>
  </si>
  <si>
    <t>4. Размер аванса в %</t>
  </si>
  <si>
    <t>2.1</t>
  </si>
  <si>
    <t>2.2</t>
  </si>
  <si>
    <t>2.3</t>
  </si>
  <si>
    <t>2.4</t>
  </si>
  <si>
    <t>Т/з осн. раб., чел/час</t>
  </si>
  <si>
    <t>Количество на ед. объёма, чел/час</t>
  </si>
  <si>
    <t>Количество на весь объём, чел/час</t>
  </si>
  <si>
    <t>на объекте: «3 -х секционный жилой дом со встроенными помещениями и подземной автостоянкой» по адресу: Ленинградская область, Всеволожский муниципальный район, Сертоловское городское поселение,  г. Сертолово микрорайон Сертолово-1, ул. Ларина, участок 11».</t>
  </si>
  <si>
    <t>кг</t>
  </si>
  <si>
    <t>3.2</t>
  </si>
  <si>
    <t>3.3</t>
  </si>
  <si>
    <t>3.4</t>
  </si>
  <si>
    <t>3.5</t>
  </si>
  <si>
    <t>4.1</t>
  </si>
  <si>
    <t>4.2</t>
  </si>
  <si>
    <t>5.1</t>
  </si>
  <si>
    <t>5.2</t>
  </si>
  <si>
    <t>6.1</t>
  </si>
  <si>
    <t>Отделка МОП</t>
  </si>
  <si>
    <t>выполнения полного комплекса работ по отделке мест общего пользования</t>
  </si>
  <si>
    <t>Черновая отделка поверхностей железобетонных, кирпичных и газобетонных стен и перегородок</t>
  </si>
  <si>
    <t>Огрунтовка поверхностей</t>
  </si>
  <si>
    <t>Грунтовка Ceresit CT17 PRO (из расчета 0,15 л/м2) или аналог</t>
  </si>
  <si>
    <t>Штукатурка стен до 20 мм. Требования к качеству оштукатуренной поверхности - К2</t>
  </si>
  <si>
    <t>Огрунтовка оштукатуренных поверхностей стен в один слой</t>
  </si>
  <si>
    <t xml:space="preserve">Грунтовка Ceresit CT17 PRO (из расчета 0,15 л/м2) или аналог </t>
  </si>
  <si>
    <t>Устр-во декоративной штукатурки по типу "шуба" методом нагнетания компрессорной установкой на стенах</t>
  </si>
  <si>
    <t>Декоративная штукатурка стен компрессором</t>
  </si>
  <si>
    <t>2</t>
  </si>
  <si>
    <t>Огрунтовка полов</t>
  </si>
  <si>
    <t>Плитка керамогранитная 600х600</t>
  </si>
  <si>
    <t>Клей плиточный (толщина слоя до 10 мм, из расчета 1 кг/м2/мм)</t>
  </si>
  <si>
    <t>Затирка Ceresit CE 40 серая 07 (из расчета 0,5 кг/м2)</t>
  </si>
  <si>
    <t>3</t>
  </si>
  <si>
    <t>4</t>
  </si>
  <si>
    <t>5</t>
  </si>
  <si>
    <t>Устройство потолков из "кубообразной рейки" в лифтовых холлах и вестибюле 1го этажа</t>
  </si>
  <si>
    <t>6</t>
  </si>
  <si>
    <t>Устройство потолков грильято 100х100 в коридорах</t>
  </si>
  <si>
    <t>Каркас 1,2 м</t>
  </si>
  <si>
    <t>Каркас 0,6 м</t>
  </si>
  <si>
    <t>Рейки грильято "Папа"</t>
  </si>
  <si>
    <t>Рейки грильято "Мама"</t>
  </si>
  <si>
    <t>Подвесы</t>
  </si>
  <si>
    <t xml:space="preserve">Крепеж для подвеса Анкер-клин 6x60/8 мм </t>
  </si>
  <si>
    <t>Уголок 3 м</t>
  </si>
  <si>
    <t>4.3</t>
  </si>
  <si>
    <t>5.3</t>
  </si>
  <si>
    <t>5.4</t>
  </si>
  <si>
    <t>6.2</t>
  </si>
  <si>
    <t>6.3</t>
  </si>
  <si>
    <t>6.4</t>
  </si>
  <si>
    <t>6.5</t>
  </si>
  <si>
    <t>6.6</t>
  </si>
  <si>
    <t>6.7</t>
  </si>
  <si>
    <t>6.8</t>
  </si>
  <si>
    <t>6.9</t>
  </si>
  <si>
    <t>м2</t>
  </si>
  <si>
    <t>м.п.</t>
  </si>
  <si>
    <t>л</t>
  </si>
  <si>
    <t xml:space="preserve">Облицовка полов керамогранитом </t>
  </si>
  <si>
    <t>Устр-во плинтуса из керамогранита h=100мм</t>
  </si>
  <si>
    <t>Декоративная штукатурка ПУФАС Текстур Фарбе Шагрень Шуба 1,0 штукатурка декоративная белая (16кг) или аналог 9расход 2 кг на м2)</t>
  </si>
  <si>
    <t>Потолочная рейка Торговый Дом ФС, Cерия Cubo
Размер:60*80 L=3000 мм, шаг между 60мм (по осям 120мм)
Оцинк. сталь толщина 0,45мм, Цвет: Декор дерева W005</t>
  </si>
  <si>
    <t>Гребенка с усиленным якорным креплением для рейки Cubo
60/80, шаг между 60мм (по осям 120мм), оцинк сталь 0.7 мм, L=2900-3000мм, Ral 9005 270 ш</t>
  </si>
  <si>
    <t>Соединительный элемент для рейки Cubo 60/80. Цвет: Декор
дерева W005</t>
  </si>
  <si>
    <t>Комплект Крепления 1 метр (Шпилька,гайка,шайба)</t>
  </si>
  <si>
    <r>
      <t xml:space="preserve">Штукатурка Bergauf Bau Putz Gips (из расчета 14,6 кг на 1 м2 при толщине в </t>
    </r>
    <r>
      <rPr>
        <b/>
        <u/>
        <sz val="8"/>
        <color rgb="FFFF0000"/>
        <rFont val="Times New Roman"/>
        <family val="1"/>
        <charset val="204"/>
      </rPr>
      <t>15 мм</t>
    </r>
    <r>
      <rPr>
        <sz val="8"/>
        <rFont val="Times New Roman"/>
        <family val="1"/>
        <charset val="204"/>
      </rPr>
      <t>) или аналог</t>
    </r>
  </si>
  <si>
    <t>4.4</t>
  </si>
  <si>
    <t>3.6</t>
  </si>
  <si>
    <t xml:space="preserve">Плитка керамогранитная 600х600
</t>
  </si>
  <si>
    <t>Итого с НДС</t>
  </si>
  <si>
    <t>в т.ч. НДС</t>
  </si>
  <si>
    <t>5.5</t>
  </si>
  <si>
    <t>6.10</t>
  </si>
  <si>
    <t>Обрамляющий профиль L</t>
  </si>
  <si>
    <t>Огрунтовка поверхностей потолка</t>
  </si>
  <si>
    <t>Окраска поверхностей потолка</t>
  </si>
  <si>
    <t>Эмаль акриловая (из расчета 0,1 кг/м2)</t>
  </si>
  <si>
    <t>3.7</t>
  </si>
  <si>
    <t>6.11</t>
  </si>
  <si>
    <t>6.12</t>
  </si>
  <si>
    <t>6.13</t>
  </si>
  <si>
    <t>6.14</t>
  </si>
  <si>
    <r>
      <t xml:space="preserve">Каркас </t>
    </r>
    <r>
      <rPr>
        <u/>
        <sz val="8"/>
        <rFont val="Times New Roman"/>
        <family val="1"/>
        <charset val="204"/>
      </rPr>
      <t>3,7 м</t>
    </r>
  </si>
  <si>
    <t>5.6</t>
  </si>
  <si>
    <t>5.7</t>
  </si>
  <si>
    <t>5.8</t>
  </si>
  <si>
    <t>5.9</t>
  </si>
  <si>
    <t xml:space="preserve">Облицовка полов и стен керамогранитом </t>
  </si>
  <si>
    <t>Огрунтовка стен</t>
  </si>
  <si>
    <t xml:space="preserve">Облицовка стен керамогранитом </t>
  </si>
  <si>
    <t xml:space="preserve">Плитка керамогранитная 300х600
</t>
  </si>
  <si>
    <t>3.8</t>
  </si>
  <si>
    <t>3.9</t>
  </si>
  <si>
    <t>3.10</t>
  </si>
  <si>
    <t>3.11</t>
  </si>
  <si>
    <t>3.12</t>
  </si>
  <si>
    <t>3.13</t>
  </si>
  <si>
    <t>1.5</t>
  </si>
  <si>
    <t>Устройство утеплителя Rockwool Фасад Баттс на внутренние стены лифтовых и ЛК толщиной 100мм</t>
  </si>
  <si>
    <t>Минераловатные плиты Rockwool фасад баттс 100мм</t>
  </si>
  <si>
    <t>м3</t>
  </si>
  <si>
    <t>1.6</t>
  </si>
  <si>
    <t>Условия выполнения работ</t>
  </si>
  <si>
    <t>Требование по ТЗ</t>
  </si>
  <si>
    <t>Условия/согласие подрядчика</t>
  </si>
  <si>
    <t>Начало работ:</t>
  </si>
  <si>
    <t>Начало работ с  даты подписания Договора и оплаты аванса или по гарантийному письму.</t>
  </si>
  <si>
    <t>предполагается полное согласие с условиями Заказчика</t>
  </si>
  <si>
    <t xml:space="preserve">АВАНС (при необходимости), 
не более 50% от стоимости материалов/оборудования, с пропорциональным вычетом при завершении работ и сдачи КС-2, КС-3.
Гарантийное удержание 5%. </t>
  </si>
  <si>
    <t>Гарантийный срок на результат выполненного Комплекса работ с момента сдачи объект в эксплуатацию:</t>
  </si>
  <si>
    <t>5 лет</t>
  </si>
  <si>
    <t>Количество работников, необходимых для производства работ по предмету тендера</t>
  </si>
  <si>
    <t>на усмотрение подрядчика</t>
  </si>
  <si>
    <t>СРО / Лицензия:</t>
  </si>
  <si>
    <t>документы должны быть действующими</t>
  </si>
  <si>
    <t>ЭДО:</t>
  </si>
  <si>
    <t>предоставление документов посредством электронного документооборота</t>
  </si>
  <si>
    <t>Сайт:</t>
  </si>
  <si>
    <t>действующий</t>
  </si>
  <si>
    <t xml:space="preserve">Опыт работы (Референц-лист): </t>
  </si>
  <si>
    <t>Не определено, но должно содержать: название объекта, вид работ (аналогичный только), размер/сумма договора и название Заказчика или ГП.  Приветствуются отдельное  предоставление отзывов.</t>
  </si>
  <si>
    <t>Согласие в случае победы заключить договор по форме Заказчика, с учётом всех приложений</t>
  </si>
  <si>
    <t>Предполагается полное согласие с условиями Заказчика. Является конкурентным преимуществом.</t>
  </si>
  <si>
    <t>Посещение объекта (рекомендовано):
Контактное лицо ответственного сотрудника на объекте строительства:</t>
  </si>
  <si>
    <t>ДА/НЕТ</t>
  </si>
  <si>
    <t>АККРЕДИТАЦИЯ (юридическая проверка КА), СБ проверка:</t>
  </si>
  <si>
    <t>Обязательное требование:</t>
  </si>
  <si>
    <r>
      <t xml:space="preserve">
</t>
    </r>
    <r>
      <rPr>
        <b/>
        <sz val="9"/>
        <rFont val="Calibri"/>
        <family val="2"/>
        <charset val="204"/>
        <scheme val="minor"/>
      </rPr>
      <t>СОГЛАСОВАН</t>
    </r>
    <r>
      <rPr>
        <sz val="9"/>
        <rFont val="Calibri"/>
        <family val="2"/>
        <charset val="204"/>
        <scheme val="minor"/>
      </rPr>
      <t xml:space="preserve">
Виды работ: 
</t>
    </r>
    <r>
      <rPr>
        <u/>
        <sz val="9"/>
        <rFont val="Calibri"/>
        <family val="2"/>
        <charset val="204"/>
        <scheme val="minor"/>
      </rPr>
      <t xml:space="preserve">Данные СБИС: </t>
    </r>
    <r>
      <rPr>
        <sz val="9"/>
        <rFont val="Calibri"/>
        <family val="2"/>
        <charset val="204"/>
        <scheme val="minor"/>
      </rPr>
      <t xml:space="preserve">
ЮЛ зарегистрировано 
штатная численность                                                                                                                                                                                                                                                                                Выручка за 2024 - руб., чистая прибыль руб.
Выручка за 2023 -  руб., чистая прибыль руб.
Выручка за 2022 -руб., чистая прибыль руб.
Суды -  (за все время)
Истец 
Ответчик: </t>
    </r>
  </si>
  <si>
    <t>Окончание работ, дата: 15.08.2025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</si>
</sst>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\ _₽"/>
  </numFmts>
  <fonts count="30" x14ac:knownFonts="1">
    <font>
      <sz val="10"/>
      <color rgb="FF000000"/>
      <name val="Times New Roman"/>
      <charset val="204"/>
    </font>
    <font>
      <b/>
      <sz val="12"/>
      <name val="Times New Roman"/>
      <family val="1"/>
      <charset val="204"/>
    </font>
    <font>
      <b/>
      <sz val="10.5"/>
      <name val="Times New Roman"/>
      <family val="1"/>
      <charset val="204"/>
    </font>
    <font>
      <b/>
      <sz val="10.5"/>
      <name val="Times New Roman"/>
      <family val="1"/>
    </font>
    <font>
      <sz val="8"/>
      <name val="Times New Roman"/>
      <family val="1"/>
      <charset val="204"/>
    </font>
    <font>
      <sz val="6.5"/>
      <color rgb="FF000000"/>
      <name val="Times New Roman"/>
      <family val="1"/>
      <charset val="204"/>
    </font>
    <font>
      <b/>
      <sz val="6.5"/>
      <name val="Times New Roman"/>
      <family val="1"/>
      <charset val="204"/>
    </font>
    <font>
      <sz val="6.5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u/>
      <sz val="8"/>
      <color rgb="FFFF0000"/>
      <name val="Times New Roman"/>
      <family val="1"/>
      <charset val="204"/>
    </font>
    <font>
      <b/>
      <u/>
      <sz val="6.5"/>
      <color rgb="FFFF0000"/>
      <name val="Times New Roman"/>
      <family val="1"/>
      <charset val="204"/>
    </font>
    <font>
      <b/>
      <u/>
      <sz val="8"/>
      <name val="Times New Roman"/>
      <family val="1"/>
      <charset val="204"/>
    </font>
    <font>
      <b/>
      <u/>
      <sz val="8"/>
      <color rgb="FF000000"/>
      <name val="Times New Roman"/>
      <family val="1"/>
      <charset val="204"/>
    </font>
    <font>
      <u/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u/>
      <sz val="10"/>
      <color theme="10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u/>
      <sz val="9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BD4B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2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101">
    <xf numFmtId="0" fontId="0" fillId="0" borderId="0" xfId="0" applyAlignment="1">
      <alignment horizontal="left" vertical="top"/>
    </xf>
    <xf numFmtId="1" fontId="5" fillId="0" borderId="1" xfId="0" applyNumberFormat="1" applyFont="1" applyBorder="1" applyAlignment="1">
      <alignment horizontal="center" vertical="top" shrinkToFit="1"/>
    </xf>
    <xf numFmtId="0" fontId="7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top"/>
    </xf>
    <xf numFmtId="1" fontId="10" fillId="0" borderId="1" xfId="0" applyNumberFormat="1" applyFont="1" applyBorder="1" applyAlignment="1">
      <alignment horizontal="center" vertical="top" shrinkToFit="1"/>
    </xf>
    <xf numFmtId="0" fontId="4" fillId="0" borderId="1" xfId="0" applyFont="1" applyBorder="1" applyAlignment="1">
      <alignment wrapText="1"/>
    </xf>
    <xf numFmtId="0" fontId="5" fillId="2" borderId="4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vertical="center" wrapText="1"/>
    </xf>
    <xf numFmtId="0" fontId="11" fillId="2" borderId="6" xfId="0" applyFont="1" applyFill="1" applyBorder="1" applyAlignment="1">
      <alignment horizontal="left" vertical="top" wrapText="1"/>
    </xf>
    <xf numFmtId="0" fontId="4" fillId="0" borderId="6" xfId="0" applyFont="1" applyBorder="1" applyAlignment="1">
      <alignment wrapText="1"/>
    </xf>
    <xf numFmtId="0" fontId="12" fillId="0" borderId="0" xfId="0" applyFont="1" applyAlignment="1">
      <alignment horizontal="center" vertical="center"/>
    </xf>
    <xf numFmtId="1" fontId="10" fillId="0" borderId="1" xfId="0" applyNumberFormat="1" applyFont="1" applyBorder="1" applyAlignment="1">
      <alignment horizontal="right" vertical="top" indent="2" shrinkToFit="1"/>
    </xf>
    <xf numFmtId="0" fontId="10" fillId="2" borderId="4" xfId="0" applyFont="1" applyFill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 wrapText="1"/>
    </xf>
    <xf numFmtId="164" fontId="10" fillId="3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0" fillId="4" borderId="0" xfId="0" applyFill="1" applyAlignment="1">
      <alignment horizontal="left" vertical="top"/>
    </xf>
    <xf numFmtId="1" fontId="10" fillId="0" borderId="1" xfId="0" applyNumberFormat="1" applyFont="1" applyBorder="1" applyAlignment="1">
      <alignment horizontal="left" vertical="top" indent="1" shrinkToFit="1"/>
    </xf>
    <xf numFmtId="49" fontId="14" fillId="2" borderId="4" xfId="0" applyNumberFormat="1" applyFont="1" applyFill="1" applyBorder="1" applyAlignment="1">
      <alignment horizontal="left" vertical="top" indent="1" shrinkToFit="1"/>
    </xf>
    <xf numFmtId="49" fontId="4" fillId="0" borderId="1" xfId="0" applyNumberFormat="1" applyFont="1" applyBorder="1" applyAlignment="1">
      <alignment horizontal="left" vertical="top" wrapText="1" indent="1"/>
    </xf>
    <xf numFmtId="49" fontId="4" fillId="0" borderId="2" xfId="0" applyNumberFormat="1" applyFont="1" applyBorder="1" applyAlignment="1">
      <alignment horizontal="left" vertical="top" wrapText="1" indent="1"/>
    </xf>
    <xf numFmtId="49" fontId="4" fillId="3" borderId="1" xfId="0" applyNumberFormat="1" applyFont="1" applyFill="1" applyBorder="1" applyAlignment="1">
      <alignment horizontal="left" vertical="top" wrapText="1" indent="1"/>
    </xf>
    <xf numFmtId="0" fontId="4" fillId="5" borderId="4" xfId="0" applyFont="1" applyFill="1" applyBorder="1" applyAlignment="1">
      <alignment horizontal="center" vertical="center"/>
    </xf>
    <xf numFmtId="164" fontId="10" fillId="5" borderId="1" xfId="0" applyNumberFormat="1" applyFont="1" applyFill="1" applyBorder="1" applyAlignment="1">
      <alignment horizontal="center" vertical="center" wrapText="1"/>
    </xf>
    <xf numFmtId="164" fontId="4" fillId="5" borderId="1" xfId="0" applyNumberFormat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vertical="center" wrapText="1"/>
    </xf>
    <xf numFmtId="0" fontId="11" fillId="5" borderId="6" xfId="0" applyFont="1" applyFill="1" applyBorder="1" applyAlignment="1">
      <alignment wrapText="1"/>
    </xf>
    <xf numFmtId="49" fontId="11" fillId="5" borderId="2" xfId="0" applyNumberFormat="1" applyFont="1" applyFill="1" applyBorder="1" applyAlignment="1">
      <alignment horizontal="left" vertical="top" wrapText="1" indent="1"/>
    </xf>
    <xf numFmtId="0" fontId="11" fillId="5" borderId="4" xfId="0" applyFont="1" applyFill="1" applyBorder="1" applyAlignment="1">
      <alignment horizontal="center"/>
    </xf>
    <xf numFmtId="0" fontId="11" fillId="5" borderId="4" xfId="0" applyFont="1" applyFill="1" applyBorder="1" applyAlignment="1">
      <alignment horizontal="center" vertical="center"/>
    </xf>
    <xf numFmtId="164" fontId="14" fillId="5" borderId="1" xfId="0" applyNumberFormat="1" applyFont="1" applyFill="1" applyBorder="1" applyAlignment="1">
      <alignment horizontal="center" vertical="center" wrapText="1"/>
    </xf>
    <xf numFmtId="164" fontId="11" fillId="5" borderId="1" xfId="0" applyNumberFormat="1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vertical="center" wrapText="1"/>
    </xf>
    <xf numFmtId="0" fontId="11" fillId="0" borderId="4" xfId="0" applyFont="1" applyBorder="1" applyAlignment="1">
      <alignment horizontal="center"/>
    </xf>
    <xf numFmtId="0" fontId="11" fillId="0" borderId="4" xfId="0" applyFont="1" applyBorder="1" applyAlignment="1">
      <alignment horizontal="center" vertical="center"/>
    </xf>
    <xf numFmtId="0" fontId="11" fillId="5" borderId="6" xfId="0" applyFont="1" applyFill="1" applyBorder="1" applyAlignment="1">
      <alignment horizontal="left" vertical="center" wrapText="1"/>
    </xf>
    <xf numFmtId="49" fontId="4" fillId="6" borderId="1" xfId="0" applyNumberFormat="1" applyFont="1" applyFill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/>
    </xf>
    <xf numFmtId="0" fontId="14" fillId="2" borderId="4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" fontId="4" fillId="7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top" wrapText="1"/>
    </xf>
    <xf numFmtId="0" fontId="17" fillId="0" borderId="1" xfId="0" applyFont="1" applyBorder="1" applyAlignment="1">
      <alignment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center" vertical="center" wrapText="1"/>
    </xf>
    <xf numFmtId="0" fontId="18" fillId="6" borderId="1" xfId="0" applyFont="1" applyFill="1" applyBorder="1" applyAlignment="1">
      <alignment horizontal="left" vertical="top" wrapText="1"/>
    </xf>
    <xf numFmtId="0" fontId="4" fillId="6" borderId="1" xfId="0" applyFont="1" applyFill="1" applyBorder="1" applyAlignment="1">
      <alignment horizontal="left" vertical="top" wrapText="1"/>
    </xf>
    <xf numFmtId="164" fontId="18" fillId="3" borderId="1" xfId="0" applyNumberFormat="1" applyFont="1" applyFill="1" applyBorder="1" applyAlignment="1">
      <alignment horizontal="center" vertical="center" wrapText="1"/>
    </xf>
    <xf numFmtId="164" fontId="19" fillId="3" borderId="1" xfId="0" applyNumberFormat="1" applyFont="1" applyFill="1" applyBorder="1" applyAlignment="1">
      <alignment horizontal="center" vertical="center" wrapText="1"/>
    </xf>
    <xf numFmtId="164" fontId="14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4" xfId="0" applyNumberFormat="1" applyFont="1" applyBorder="1" applyAlignment="1">
      <alignment horizontal="left" vertical="top" wrapText="1" indent="1"/>
    </xf>
    <xf numFmtId="1" fontId="4" fillId="0" borderId="4" xfId="0" applyNumberFormat="1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1" fillId="0" borderId="2" xfId="0" applyFont="1" applyBorder="1" applyAlignment="1">
      <alignment horizontal="center" vertical="top" wrapText="1"/>
    </xf>
    <xf numFmtId="0" fontId="11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0" xfId="0" applyAlignment="1">
      <alignment horizontal="left" vertical="top"/>
    </xf>
    <xf numFmtId="0" fontId="11" fillId="0" borderId="1" xfId="0" applyFont="1" applyBorder="1" applyAlignment="1">
      <alignment horizontal="left" vertical="top" wrapText="1" indent="2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center" vertical="center" wrapText="1"/>
    </xf>
    <xf numFmtId="1" fontId="13" fillId="4" borderId="2" xfId="0" applyNumberFormat="1" applyFont="1" applyFill="1" applyBorder="1" applyAlignment="1">
      <alignment horizontal="left" vertical="top" shrinkToFit="1"/>
    </xf>
    <xf numFmtId="1" fontId="13" fillId="4" borderId="7" xfId="0" applyNumberFormat="1" applyFont="1" applyFill="1" applyBorder="1" applyAlignment="1">
      <alignment horizontal="left" vertical="top" shrinkToFit="1"/>
    </xf>
    <xf numFmtId="1" fontId="13" fillId="4" borderId="3" xfId="0" applyNumberFormat="1" applyFont="1" applyFill="1" applyBorder="1" applyAlignment="1">
      <alignment horizontal="left" vertical="top" shrinkToFit="1"/>
    </xf>
    <xf numFmtId="0" fontId="5" fillId="0" borderId="0" xfId="0" applyFont="1" applyAlignment="1">
      <alignment vertical="top"/>
    </xf>
    <xf numFmtId="0" fontId="23" fillId="0" borderId="1" xfId="1" applyNumberFormat="1" applyFont="1" applyFill="1" applyBorder="1" applyAlignment="1">
      <alignment horizontal="center" vertical="center" wrapText="1"/>
    </xf>
    <xf numFmtId="43" fontId="24" fillId="0" borderId="1" xfId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43" fontId="25" fillId="0" borderId="1" xfId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8" fillId="0" borderId="1" xfId="2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48490</xdr:colOff>
      <xdr:row>18</xdr:row>
      <xdr:rowOff>0</xdr:rowOff>
    </xdr:from>
    <xdr:ext cx="91440" cy="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4</xdr:col>
      <xdr:colOff>610095</xdr:colOff>
      <xdr:row>18</xdr:row>
      <xdr:rowOff>0</xdr:rowOff>
    </xdr:from>
    <xdr:ext cx="91440" cy="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3</xdr:col>
      <xdr:colOff>48490</xdr:colOff>
      <xdr:row>48</xdr:row>
      <xdr:rowOff>0</xdr:rowOff>
    </xdr:from>
    <xdr:ext cx="91440" cy="0"/>
    <xdr:sp macro="" textlink="">
      <xdr:nvSpPr>
        <xdr:cNvPr id="4" name="Shape 2">
          <a:extLst>
            <a:ext uri="{FF2B5EF4-FFF2-40B4-BE49-F238E27FC236}">
              <a16:creationId xmlns:a16="http://schemas.microsoft.com/office/drawing/2014/main" id="{2A21CB79-946E-4869-96B6-0BA107507DB5}"/>
            </a:ext>
          </a:extLst>
        </xdr:cNvPr>
        <xdr:cNvSpPr/>
      </xdr:nvSpPr>
      <xdr:spPr>
        <a:xfrm>
          <a:off x="4677640" y="421957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4</xdr:col>
      <xdr:colOff>610095</xdr:colOff>
      <xdr:row>48</xdr:row>
      <xdr:rowOff>0</xdr:rowOff>
    </xdr:from>
    <xdr:ext cx="91440" cy="0"/>
    <xdr:sp macro="" textlink="">
      <xdr:nvSpPr>
        <xdr:cNvPr id="5" name="Shape 3">
          <a:extLst>
            <a:ext uri="{FF2B5EF4-FFF2-40B4-BE49-F238E27FC236}">
              <a16:creationId xmlns:a16="http://schemas.microsoft.com/office/drawing/2014/main" id="{FC27C9BE-11FA-4EA8-BE02-5DB7B578FC3A}"/>
            </a:ext>
          </a:extLst>
        </xdr:cNvPr>
        <xdr:cNvSpPr/>
      </xdr:nvSpPr>
      <xdr:spPr>
        <a:xfrm>
          <a:off x="5963145" y="421957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3</xdr:col>
      <xdr:colOff>48490</xdr:colOff>
      <xdr:row>50</xdr:row>
      <xdr:rowOff>0</xdr:rowOff>
    </xdr:from>
    <xdr:ext cx="91440" cy="0"/>
    <xdr:sp macro="" textlink="">
      <xdr:nvSpPr>
        <xdr:cNvPr id="6" name="Shape 2">
          <a:extLst>
            <a:ext uri="{FF2B5EF4-FFF2-40B4-BE49-F238E27FC236}">
              <a16:creationId xmlns:a16="http://schemas.microsoft.com/office/drawing/2014/main" id="{899C4825-C229-4C78-97C0-0CF6800CD45A}"/>
            </a:ext>
          </a:extLst>
        </xdr:cNvPr>
        <xdr:cNvSpPr/>
      </xdr:nvSpPr>
      <xdr:spPr>
        <a:xfrm>
          <a:off x="4677640" y="842962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4</xdr:col>
      <xdr:colOff>610095</xdr:colOff>
      <xdr:row>50</xdr:row>
      <xdr:rowOff>0</xdr:rowOff>
    </xdr:from>
    <xdr:ext cx="91440" cy="0"/>
    <xdr:sp macro="" textlink="">
      <xdr:nvSpPr>
        <xdr:cNvPr id="7" name="Shape 3">
          <a:extLst>
            <a:ext uri="{FF2B5EF4-FFF2-40B4-BE49-F238E27FC236}">
              <a16:creationId xmlns:a16="http://schemas.microsoft.com/office/drawing/2014/main" id="{F04613C6-7AC9-4B01-A3A4-82E3E547BAEF}"/>
            </a:ext>
          </a:extLst>
        </xdr:cNvPr>
        <xdr:cNvSpPr/>
      </xdr:nvSpPr>
      <xdr:spPr>
        <a:xfrm>
          <a:off x="5963145" y="842962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3</xdr:col>
      <xdr:colOff>48490</xdr:colOff>
      <xdr:row>58</xdr:row>
      <xdr:rowOff>0</xdr:rowOff>
    </xdr:from>
    <xdr:ext cx="91440" cy="0"/>
    <xdr:sp macro="" textlink="">
      <xdr:nvSpPr>
        <xdr:cNvPr id="8" name="Shape 2">
          <a:extLst>
            <a:ext uri="{FF2B5EF4-FFF2-40B4-BE49-F238E27FC236}">
              <a16:creationId xmlns:a16="http://schemas.microsoft.com/office/drawing/2014/main" id="{C718AD4A-A192-4D92-96C1-FDC06AB464B7}"/>
            </a:ext>
          </a:extLst>
        </xdr:cNvPr>
        <xdr:cNvSpPr/>
      </xdr:nvSpPr>
      <xdr:spPr>
        <a:xfrm>
          <a:off x="4677640" y="842962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4</xdr:col>
      <xdr:colOff>610095</xdr:colOff>
      <xdr:row>58</xdr:row>
      <xdr:rowOff>0</xdr:rowOff>
    </xdr:from>
    <xdr:ext cx="91440" cy="0"/>
    <xdr:sp macro="" textlink="">
      <xdr:nvSpPr>
        <xdr:cNvPr id="9" name="Shape 3">
          <a:extLst>
            <a:ext uri="{FF2B5EF4-FFF2-40B4-BE49-F238E27FC236}">
              <a16:creationId xmlns:a16="http://schemas.microsoft.com/office/drawing/2014/main" id="{A27A4F1C-9102-4944-B53F-E8819BE30306}"/>
            </a:ext>
          </a:extLst>
        </xdr:cNvPr>
        <xdr:cNvSpPr/>
      </xdr:nvSpPr>
      <xdr:spPr>
        <a:xfrm>
          <a:off x="5963145" y="842962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3</xdr:col>
      <xdr:colOff>48490</xdr:colOff>
      <xdr:row>60</xdr:row>
      <xdr:rowOff>0</xdr:rowOff>
    </xdr:from>
    <xdr:ext cx="91440" cy="0"/>
    <xdr:sp macro="" textlink="">
      <xdr:nvSpPr>
        <xdr:cNvPr id="10" name="Shape 2">
          <a:extLst>
            <a:ext uri="{FF2B5EF4-FFF2-40B4-BE49-F238E27FC236}">
              <a16:creationId xmlns:a16="http://schemas.microsoft.com/office/drawing/2014/main" id="{354F8535-B589-42EF-9DC9-4344A84C8B20}"/>
            </a:ext>
          </a:extLst>
        </xdr:cNvPr>
        <xdr:cNvSpPr/>
      </xdr:nvSpPr>
      <xdr:spPr>
        <a:xfrm>
          <a:off x="4677640" y="875347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  <xdr:oneCellAnchor>
    <xdr:from>
      <xdr:col>4</xdr:col>
      <xdr:colOff>610095</xdr:colOff>
      <xdr:row>60</xdr:row>
      <xdr:rowOff>0</xdr:rowOff>
    </xdr:from>
    <xdr:ext cx="91440" cy="0"/>
    <xdr:sp macro="" textlink="">
      <xdr:nvSpPr>
        <xdr:cNvPr id="11" name="Shape 3">
          <a:extLst>
            <a:ext uri="{FF2B5EF4-FFF2-40B4-BE49-F238E27FC236}">
              <a16:creationId xmlns:a16="http://schemas.microsoft.com/office/drawing/2014/main" id="{8C6ACF50-2700-4554-9DE6-E293369A24D6}"/>
            </a:ext>
          </a:extLst>
        </xdr:cNvPr>
        <xdr:cNvSpPr/>
      </xdr:nvSpPr>
      <xdr:spPr>
        <a:xfrm>
          <a:off x="5963145" y="8753475"/>
          <a:ext cx="91440" cy="0"/>
        </a:xfrm>
        <a:custGeom>
          <a:avLst/>
          <a:gdLst/>
          <a:ahLst/>
          <a:cxnLst/>
          <a:rect l="0" t="0" r="0" b="0"/>
          <a:pathLst>
            <a:path w="91440">
              <a:moveTo>
                <a:pt x="0" y="0"/>
              </a:moveTo>
              <a:lnTo>
                <a:pt x="91440" y="0"/>
              </a:lnTo>
            </a:path>
          </a:pathLst>
        </a:custGeom>
        <a:ln w="5760">
          <a:solidFill>
            <a:srgbClr val="FE0000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91"/>
  <sheetViews>
    <sheetView tabSelected="1" view="pageBreakPreview" topLeftCell="A7" zoomScaleNormal="100" zoomScaleSheetLayoutView="100" workbookViewId="0">
      <selection activeCell="H72" sqref="H72"/>
    </sheetView>
  </sheetViews>
  <sheetFormatPr defaultRowHeight="12.75" x14ac:dyDescent="0.2"/>
  <cols>
    <col min="1" max="1" width="6.83203125" style="4" bestFit="1" customWidth="1"/>
    <col min="2" max="2" width="66" style="4" customWidth="1"/>
    <col min="3" max="3" width="8.1640625" style="4" bestFit="1" customWidth="1"/>
    <col min="4" max="4" width="12.6640625" style="4" customWidth="1"/>
    <col min="5" max="5" width="11.83203125" style="4" customWidth="1"/>
    <col min="6" max="6" width="13.83203125" style="4" bestFit="1" customWidth="1"/>
    <col min="7" max="7" width="11.83203125" style="4" customWidth="1"/>
    <col min="8" max="9" width="13.83203125" style="4" bestFit="1" customWidth="1"/>
    <col min="10" max="11" width="11.83203125" style="4" customWidth="1"/>
    <col min="12" max="12" width="35.6640625" customWidth="1"/>
  </cols>
  <sheetData>
    <row r="3" spans="1:12" ht="15.75" x14ac:dyDescent="0.2">
      <c r="A3" s="81" t="s">
        <v>11</v>
      </c>
      <c r="B3" s="81"/>
      <c r="C3" s="81"/>
      <c r="D3" s="81"/>
      <c r="E3" s="81"/>
      <c r="F3" s="81"/>
      <c r="G3" s="81"/>
      <c r="H3" s="81"/>
      <c r="I3" s="81"/>
      <c r="J3" s="12"/>
      <c r="K3" s="12"/>
    </row>
    <row r="4" spans="1:12" x14ac:dyDescent="0.2">
      <c r="A4" s="72" t="s">
        <v>17</v>
      </c>
      <c r="B4" s="73"/>
      <c r="C4" s="73"/>
      <c r="D4" s="72"/>
      <c r="E4" s="72"/>
      <c r="F4" s="72"/>
      <c r="G4" s="72"/>
      <c r="H4" s="72"/>
      <c r="I4" s="72"/>
      <c r="J4" s="72"/>
      <c r="K4" s="72"/>
      <c r="L4" s="72"/>
    </row>
    <row r="5" spans="1:12" x14ac:dyDescent="0.2">
      <c r="A5" s="72" t="s">
        <v>18</v>
      </c>
      <c r="B5" s="73"/>
      <c r="C5" s="73"/>
      <c r="D5" s="78"/>
      <c r="E5" s="78"/>
      <c r="F5" s="78"/>
      <c r="G5" s="78"/>
      <c r="H5" s="78"/>
      <c r="I5" s="78"/>
      <c r="J5" s="78"/>
      <c r="K5" s="78"/>
      <c r="L5" s="78"/>
    </row>
    <row r="6" spans="1:12" x14ac:dyDescent="0.2">
      <c r="A6" s="72" t="s">
        <v>19</v>
      </c>
      <c r="B6" s="73"/>
      <c r="C6" s="73"/>
      <c r="D6" s="78"/>
      <c r="E6" s="78"/>
      <c r="F6" s="78"/>
      <c r="G6" s="78"/>
      <c r="H6" s="78"/>
      <c r="I6" s="78"/>
      <c r="J6" s="78"/>
      <c r="K6" s="78"/>
      <c r="L6" s="78"/>
    </row>
    <row r="7" spans="1:12" x14ac:dyDescent="0.2">
      <c r="A7" s="72" t="s">
        <v>20</v>
      </c>
      <c r="B7" s="73"/>
      <c r="C7" s="73"/>
      <c r="D7" s="78"/>
      <c r="E7" s="78"/>
      <c r="F7" s="78"/>
      <c r="G7" s="78"/>
      <c r="H7" s="78"/>
      <c r="I7" s="78"/>
      <c r="J7" s="78"/>
      <c r="K7" s="78"/>
      <c r="L7" s="78"/>
    </row>
    <row r="8" spans="1:12" x14ac:dyDescent="0.2">
      <c r="A8" s="79"/>
      <c r="B8" s="79"/>
      <c r="C8" s="79"/>
      <c r="D8" s="79"/>
      <c r="E8" s="79"/>
    </row>
    <row r="10" spans="1:12" ht="17.25" customHeight="1" x14ac:dyDescent="0.2">
      <c r="A10" s="82" t="s">
        <v>8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</row>
    <row r="11" spans="1:12" ht="18" customHeight="1" x14ac:dyDescent="0.2">
      <c r="A11" s="83" t="s">
        <v>40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</row>
    <row r="12" spans="1:12" ht="37.5" customHeight="1" x14ac:dyDescent="0.2">
      <c r="A12" s="83" t="s">
        <v>28</v>
      </c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</row>
    <row r="13" spans="1:12" ht="24.75" customHeight="1" x14ac:dyDescent="0.2">
      <c r="A13" s="86" t="s">
        <v>1</v>
      </c>
      <c r="B13" s="87" t="s">
        <v>2</v>
      </c>
      <c r="C13" s="88" t="s">
        <v>3</v>
      </c>
      <c r="D13" s="88" t="s">
        <v>4</v>
      </c>
      <c r="E13" s="80" t="s">
        <v>12</v>
      </c>
      <c r="F13" s="80"/>
      <c r="G13" s="74" t="s">
        <v>13</v>
      </c>
      <c r="H13" s="75"/>
      <c r="I13" s="76" t="s">
        <v>6</v>
      </c>
      <c r="J13" s="80" t="s">
        <v>25</v>
      </c>
      <c r="K13" s="80"/>
      <c r="L13" s="89" t="s">
        <v>5</v>
      </c>
    </row>
    <row r="14" spans="1:12" ht="42" customHeight="1" x14ac:dyDescent="0.2">
      <c r="A14" s="86"/>
      <c r="B14" s="87"/>
      <c r="C14" s="88"/>
      <c r="D14" s="88"/>
      <c r="E14" s="8" t="s">
        <v>14</v>
      </c>
      <c r="F14" s="8" t="s">
        <v>15</v>
      </c>
      <c r="G14" s="8" t="s">
        <v>14</v>
      </c>
      <c r="H14" s="8" t="s">
        <v>15</v>
      </c>
      <c r="I14" s="77"/>
      <c r="J14" s="8" t="s">
        <v>26</v>
      </c>
      <c r="K14" s="8" t="s">
        <v>27</v>
      </c>
      <c r="L14" s="89"/>
    </row>
    <row r="15" spans="1:12" x14ac:dyDescent="0.2">
      <c r="A15" s="25">
        <v>1</v>
      </c>
      <c r="B15" s="5">
        <v>2</v>
      </c>
      <c r="C15" s="13">
        <v>3</v>
      </c>
      <c r="D15" s="5">
        <v>4</v>
      </c>
      <c r="E15" s="5">
        <v>5</v>
      </c>
      <c r="F15" s="13">
        <v>6</v>
      </c>
      <c r="G15" s="5">
        <v>7</v>
      </c>
      <c r="H15" s="5">
        <v>8</v>
      </c>
      <c r="I15" s="13">
        <v>9</v>
      </c>
      <c r="J15" s="13"/>
      <c r="K15" s="13"/>
      <c r="L15" s="1">
        <v>10</v>
      </c>
    </row>
    <row r="16" spans="1:12" s="24" customFormat="1" ht="18.75" x14ac:dyDescent="0.2">
      <c r="A16" s="90" t="s">
        <v>39</v>
      </c>
      <c r="B16" s="91"/>
      <c r="C16" s="91"/>
      <c r="D16" s="91"/>
      <c r="E16" s="91"/>
      <c r="F16" s="91"/>
      <c r="G16" s="91"/>
      <c r="H16" s="91"/>
      <c r="I16" s="91"/>
      <c r="J16" s="91"/>
      <c r="K16" s="91"/>
      <c r="L16" s="92"/>
    </row>
    <row r="17" spans="1:12" ht="30.75" customHeight="1" x14ac:dyDescent="0.2">
      <c r="A17" s="26">
        <v>1</v>
      </c>
      <c r="B17" s="10" t="s">
        <v>41</v>
      </c>
      <c r="C17" s="46"/>
      <c r="D17" s="54"/>
      <c r="E17" s="14"/>
      <c r="F17" s="14"/>
      <c r="G17" s="14"/>
      <c r="H17" s="14"/>
      <c r="I17" s="14"/>
      <c r="J17" s="14"/>
      <c r="K17" s="14"/>
      <c r="L17" s="7"/>
    </row>
    <row r="18" spans="1:12" x14ac:dyDescent="0.15">
      <c r="A18" s="27" t="s">
        <v>0</v>
      </c>
      <c r="B18" s="3" t="s">
        <v>42</v>
      </c>
      <c r="C18" s="47" t="s">
        <v>78</v>
      </c>
      <c r="D18" s="55">
        <v>4917</v>
      </c>
      <c r="E18" s="15"/>
      <c r="F18" s="16">
        <f t="shared" ref="F18" si="0">D18*E18</f>
        <v>0</v>
      </c>
      <c r="G18" s="15"/>
      <c r="H18" s="16">
        <f t="shared" ref="H18:H21" si="1">D18*G18</f>
        <v>0</v>
      </c>
      <c r="I18" s="16">
        <f>H18</f>
        <v>0</v>
      </c>
      <c r="J18" s="16"/>
      <c r="K18" s="16"/>
      <c r="L18" s="2"/>
    </row>
    <row r="19" spans="1:12" x14ac:dyDescent="0.2">
      <c r="A19" s="27" t="s">
        <v>9</v>
      </c>
      <c r="B19" s="6" t="s">
        <v>43</v>
      </c>
      <c r="C19" s="48" t="s">
        <v>80</v>
      </c>
      <c r="D19" s="49">
        <f>D18*0.15</f>
        <v>738</v>
      </c>
      <c r="E19" s="15"/>
      <c r="F19" s="16">
        <f>D19*E19</f>
        <v>0</v>
      </c>
      <c r="G19" s="15"/>
      <c r="H19" s="16">
        <f t="shared" si="1"/>
        <v>0</v>
      </c>
      <c r="I19" s="16">
        <f>F19</f>
        <v>0</v>
      </c>
      <c r="J19" s="16"/>
      <c r="K19" s="16"/>
      <c r="L19" s="2"/>
    </row>
    <row r="20" spans="1:12" ht="30.75" customHeight="1" x14ac:dyDescent="0.2">
      <c r="A20" s="27" t="s">
        <v>16</v>
      </c>
      <c r="B20" s="6" t="s">
        <v>44</v>
      </c>
      <c r="C20" s="48" t="s">
        <v>78</v>
      </c>
      <c r="D20" s="55">
        <v>4917</v>
      </c>
      <c r="E20" s="15"/>
      <c r="F20" s="16">
        <f t="shared" ref="F20:F22" si="2">D20*E20</f>
        <v>0</v>
      </c>
      <c r="G20" s="15"/>
      <c r="H20" s="16">
        <f t="shared" si="1"/>
        <v>0</v>
      </c>
      <c r="I20" s="16">
        <f>H20</f>
        <v>0</v>
      </c>
      <c r="J20" s="16"/>
      <c r="K20" s="16"/>
      <c r="L20" s="2"/>
    </row>
    <row r="21" spans="1:12" ht="22.5" x14ac:dyDescent="0.2">
      <c r="A21" s="27" t="s">
        <v>10</v>
      </c>
      <c r="B21" s="6" t="s">
        <v>88</v>
      </c>
      <c r="C21" s="48" t="s">
        <v>29</v>
      </c>
      <c r="D21" s="23">
        <f>D20*14.6</f>
        <v>71788</v>
      </c>
      <c r="E21" s="15"/>
      <c r="F21" s="16">
        <f t="shared" si="2"/>
        <v>0</v>
      </c>
      <c r="G21" s="15"/>
      <c r="H21" s="16">
        <f t="shared" si="1"/>
        <v>0</v>
      </c>
      <c r="I21" s="16">
        <f>F21</f>
        <v>0</v>
      </c>
      <c r="J21" s="16"/>
      <c r="K21" s="16"/>
      <c r="L21" s="53"/>
    </row>
    <row r="22" spans="1:12" ht="22.5" x14ac:dyDescent="0.2">
      <c r="A22" s="67" t="s">
        <v>120</v>
      </c>
      <c r="B22" s="11" t="s">
        <v>121</v>
      </c>
      <c r="C22" s="41" t="s">
        <v>78</v>
      </c>
      <c r="D22" s="68">
        <v>1401</v>
      </c>
      <c r="E22" s="69"/>
      <c r="F22" s="16">
        <f t="shared" si="2"/>
        <v>0</v>
      </c>
      <c r="G22" s="69"/>
      <c r="H22" s="70"/>
      <c r="I22" s="16">
        <f>F22</f>
        <v>0</v>
      </c>
      <c r="J22" s="70"/>
      <c r="K22" s="70"/>
      <c r="L22" s="71"/>
    </row>
    <row r="23" spans="1:12" x14ac:dyDescent="0.2">
      <c r="A23" s="67" t="s">
        <v>124</v>
      </c>
      <c r="B23" s="11" t="s">
        <v>122</v>
      </c>
      <c r="C23" s="41" t="s">
        <v>123</v>
      </c>
      <c r="D23" s="68">
        <v>140</v>
      </c>
      <c r="E23" s="69"/>
      <c r="F23" s="70">
        <v>0</v>
      </c>
      <c r="G23" s="69"/>
      <c r="H23" s="70"/>
      <c r="I23" s="70">
        <v>0</v>
      </c>
      <c r="J23" s="70"/>
      <c r="K23" s="70"/>
      <c r="L23" s="71"/>
    </row>
    <row r="24" spans="1:12" ht="21" x14ac:dyDescent="0.2">
      <c r="A24" s="26" t="s">
        <v>49</v>
      </c>
      <c r="B24" s="10" t="s">
        <v>47</v>
      </c>
      <c r="C24" s="46"/>
      <c r="D24" s="54"/>
      <c r="E24" s="14"/>
      <c r="F24" s="14"/>
      <c r="G24" s="14"/>
      <c r="H24" s="14"/>
      <c r="I24" s="14"/>
      <c r="J24" s="14"/>
      <c r="K24" s="14"/>
      <c r="L24" s="7"/>
    </row>
    <row r="25" spans="1:12" x14ac:dyDescent="0.2">
      <c r="A25" s="28" t="s">
        <v>21</v>
      </c>
      <c r="B25" s="11" t="s">
        <v>45</v>
      </c>
      <c r="C25" s="42" t="s">
        <v>78</v>
      </c>
      <c r="D25" s="55">
        <v>4577</v>
      </c>
      <c r="E25" s="15"/>
      <c r="F25" s="16">
        <f t="shared" ref="F25:F28" si="3">D25*E25</f>
        <v>0</v>
      </c>
      <c r="G25" s="15"/>
      <c r="H25" s="16">
        <f>D25*G25</f>
        <v>0</v>
      </c>
      <c r="I25" s="16">
        <f>H25</f>
        <v>0</v>
      </c>
      <c r="J25" s="16"/>
      <c r="K25" s="16"/>
      <c r="L25" s="2"/>
    </row>
    <row r="26" spans="1:12" x14ac:dyDescent="0.2">
      <c r="A26" s="28" t="s">
        <v>22</v>
      </c>
      <c r="B26" s="11" t="s">
        <v>46</v>
      </c>
      <c r="C26" s="42" t="s">
        <v>80</v>
      </c>
      <c r="D26" s="17">
        <f>D25*0.15</f>
        <v>686.55</v>
      </c>
      <c r="E26" s="15"/>
      <c r="F26" s="16">
        <f t="shared" si="3"/>
        <v>0</v>
      </c>
      <c r="G26" s="15"/>
      <c r="H26" s="16">
        <f t="shared" ref="H26:H28" si="4">D26*G26</f>
        <v>0</v>
      </c>
      <c r="I26" s="16">
        <f>F26</f>
        <v>0</v>
      </c>
      <c r="J26" s="16"/>
      <c r="K26" s="16"/>
      <c r="L26" s="2"/>
    </row>
    <row r="27" spans="1:12" x14ac:dyDescent="0.2">
      <c r="A27" s="28" t="s">
        <v>23</v>
      </c>
      <c r="B27" s="11" t="s">
        <v>48</v>
      </c>
      <c r="C27" s="42" t="s">
        <v>78</v>
      </c>
      <c r="D27" s="55">
        <v>4577</v>
      </c>
      <c r="E27" s="15"/>
      <c r="F27" s="16">
        <f t="shared" si="3"/>
        <v>0</v>
      </c>
      <c r="G27" s="15"/>
      <c r="H27" s="16">
        <f t="shared" si="4"/>
        <v>0</v>
      </c>
      <c r="I27" s="16">
        <f>H27</f>
        <v>0</v>
      </c>
      <c r="J27" s="16"/>
      <c r="K27" s="16"/>
      <c r="L27" s="2"/>
    </row>
    <row r="28" spans="1:12" ht="21.75" customHeight="1" x14ac:dyDescent="0.2">
      <c r="A28" s="28" t="s">
        <v>24</v>
      </c>
      <c r="B28" s="11" t="s">
        <v>83</v>
      </c>
      <c r="C28" s="41" t="s">
        <v>29</v>
      </c>
      <c r="D28" s="17">
        <f>D27*2</f>
        <v>9154</v>
      </c>
      <c r="E28" s="15"/>
      <c r="F28" s="16">
        <f t="shared" si="3"/>
        <v>0</v>
      </c>
      <c r="G28" s="15"/>
      <c r="H28" s="16">
        <f t="shared" si="4"/>
        <v>0</v>
      </c>
      <c r="I28" s="16">
        <f>F28</f>
        <v>0</v>
      </c>
      <c r="J28" s="16"/>
      <c r="K28" s="16"/>
      <c r="L28" s="2"/>
    </row>
    <row r="29" spans="1:12" x14ac:dyDescent="0.15">
      <c r="A29" s="35" t="s">
        <v>54</v>
      </c>
      <c r="B29" s="34" t="s">
        <v>110</v>
      </c>
      <c r="C29" s="36"/>
      <c r="D29" s="30"/>
      <c r="E29" s="31"/>
      <c r="F29" s="32"/>
      <c r="G29" s="32"/>
      <c r="H29" s="32"/>
      <c r="I29" s="32"/>
      <c r="J29" s="32"/>
      <c r="K29" s="32"/>
      <c r="L29" s="33"/>
    </row>
    <row r="30" spans="1:12" x14ac:dyDescent="0.2">
      <c r="A30" s="28" t="s">
        <v>30</v>
      </c>
      <c r="B30" s="11" t="s">
        <v>50</v>
      </c>
      <c r="C30" s="41" t="s">
        <v>78</v>
      </c>
      <c r="D30" s="17">
        <v>1760</v>
      </c>
      <c r="E30" s="15"/>
      <c r="F30" s="16">
        <f t="shared" ref="F30:F41" si="5">D30*E30</f>
        <v>0</v>
      </c>
      <c r="G30" s="15"/>
      <c r="H30" s="16">
        <f t="shared" ref="H30:H41" si="6">D30*G30</f>
        <v>0</v>
      </c>
      <c r="I30" s="16">
        <f>H30</f>
        <v>0</v>
      </c>
      <c r="J30" s="16"/>
      <c r="K30" s="16"/>
      <c r="L30" s="2"/>
    </row>
    <row r="31" spans="1:12" x14ac:dyDescent="0.2">
      <c r="A31" s="28" t="s">
        <v>31</v>
      </c>
      <c r="B31" s="11" t="s">
        <v>43</v>
      </c>
      <c r="C31" s="41" t="s">
        <v>80</v>
      </c>
      <c r="D31" s="17">
        <f>D30*0.15</f>
        <v>264</v>
      </c>
      <c r="E31" s="15"/>
      <c r="F31" s="16">
        <f t="shared" si="5"/>
        <v>0</v>
      </c>
      <c r="G31" s="15"/>
      <c r="H31" s="16">
        <f t="shared" si="6"/>
        <v>0</v>
      </c>
      <c r="I31" s="16">
        <f>F31</f>
        <v>0</v>
      </c>
      <c r="J31" s="16"/>
      <c r="K31" s="16"/>
      <c r="L31" s="2"/>
    </row>
    <row r="32" spans="1:12" x14ac:dyDescent="0.2">
      <c r="A32" s="28" t="s">
        <v>32</v>
      </c>
      <c r="B32" s="11" t="s">
        <v>81</v>
      </c>
      <c r="C32" s="41" t="s">
        <v>78</v>
      </c>
      <c r="D32" s="17">
        <v>1760</v>
      </c>
      <c r="E32" s="15"/>
      <c r="F32" s="16">
        <f t="shared" si="5"/>
        <v>0</v>
      </c>
      <c r="G32" s="15"/>
      <c r="H32" s="16">
        <f t="shared" si="6"/>
        <v>0</v>
      </c>
      <c r="I32" s="16">
        <f>H32</f>
        <v>0</v>
      </c>
      <c r="J32" s="16"/>
      <c r="K32" s="16"/>
      <c r="L32" s="2"/>
    </row>
    <row r="33" spans="1:12" ht="12" customHeight="1" x14ac:dyDescent="0.15">
      <c r="A33" s="28" t="s">
        <v>33</v>
      </c>
      <c r="B33" s="52" t="s">
        <v>91</v>
      </c>
      <c r="C33" s="41" t="s">
        <v>78</v>
      </c>
      <c r="D33" s="17">
        <f>D32*1.05</f>
        <v>1848</v>
      </c>
      <c r="E33" s="15"/>
      <c r="F33" s="16">
        <f t="shared" si="5"/>
        <v>0</v>
      </c>
      <c r="G33" s="15"/>
      <c r="H33" s="16">
        <f t="shared" si="6"/>
        <v>0</v>
      </c>
      <c r="I33" s="16">
        <f>F33</f>
        <v>0</v>
      </c>
      <c r="J33" s="16"/>
      <c r="K33" s="16"/>
      <c r="L33" s="53"/>
    </row>
    <row r="34" spans="1:12" x14ac:dyDescent="0.2">
      <c r="A34" s="28" t="s">
        <v>90</v>
      </c>
      <c r="B34" s="11" t="s">
        <v>52</v>
      </c>
      <c r="C34" s="41" t="s">
        <v>29</v>
      </c>
      <c r="D34" s="17">
        <f>D32*10</f>
        <v>17600</v>
      </c>
      <c r="E34" s="15"/>
      <c r="F34" s="16">
        <f t="shared" si="5"/>
        <v>0</v>
      </c>
      <c r="G34" s="15"/>
      <c r="H34" s="16">
        <f t="shared" si="6"/>
        <v>0</v>
      </c>
      <c r="I34" s="16">
        <f>F34</f>
        <v>0</v>
      </c>
      <c r="J34" s="16"/>
      <c r="K34" s="16"/>
      <c r="L34" s="2"/>
    </row>
    <row r="35" spans="1:12" x14ac:dyDescent="0.2">
      <c r="A35" s="28" t="s">
        <v>100</v>
      </c>
      <c r="B35" s="11" t="s">
        <v>53</v>
      </c>
      <c r="C35" s="41" t="s">
        <v>29</v>
      </c>
      <c r="D35" s="17">
        <f>D32*0.5</f>
        <v>880</v>
      </c>
      <c r="E35" s="15"/>
      <c r="F35" s="16">
        <f t="shared" si="5"/>
        <v>0</v>
      </c>
      <c r="G35" s="15"/>
      <c r="H35" s="16">
        <f t="shared" si="6"/>
        <v>0</v>
      </c>
      <c r="I35" s="16">
        <f>F35</f>
        <v>0</v>
      </c>
      <c r="J35" s="16"/>
      <c r="K35" s="16"/>
      <c r="L35" s="2"/>
    </row>
    <row r="36" spans="1:12" x14ac:dyDescent="0.2">
      <c r="A36" s="28" t="s">
        <v>114</v>
      </c>
      <c r="B36" s="11" t="s">
        <v>111</v>
      </c>
      <c r="C36" s="41" t="s">
        <v>78</v>
      </c>
      <c r="D36" s="17">
        <v>340</v>
      </c>
      <c r="E36" s="15"/>
      <c r="F36" s="16">
        <f t="shared" si="5"/>
        <v>0</v>
      </c>
      <c r="G36" s="15"/>
      <c r="H36" s="16">
        <f t="shared" si="6"/>
        <v>0</v>
      </c>
      <c r="I36" s="16"/>
      <c r="J36" s="16"/>
      <c r="K36" s="16"/>
      <c r="L36" s="2"/>
    </row>
    <row r="37" spans="1:12" x14ac:dyDescent="0.2">
      <c r="A37" s="28" t="s">
        <v>115</v>
      </c>
      <c r="B37" s="11" t="s">
        <v>43</v>
      </c>
      <c r="C37" s="41" t="s">
        <v>80</v>
      </c>
      <c r="D37" s="17">
        <f>D36*0.15</f>
        <v>51</v>
      </c>
      <c r="E37" s="15"/>
      <c r="F37" s="16">
        <f t="shared" si="5"/>
        <v>0</v>
      </c>
      <c r="G37" s="15"/>
      <c r="H37" s="16">
        <f t="shared" si="6"/>
        <v>0</v>
      </c>
      <c r="I37" s="16"/>
      <c r="J37" s="16"/>
      <c r="K37" s="16"/>
      <c r="L37" s="2"/>
    </row>
    <row r="38" spans="1:12" x14ac:dyDescent="0.2">
      <c r="A38" s="28" t="s">
        <v>116</v>
      </c>
      <c r="B38" s="11" t="s">
        <v>112</v>
      </c>
      <c r="C38" s="41" t="s">
        <v>78</v>
      </c>
      <c r="D38" s="17">
        <v>340</v>
      </c>
      <c r="E38" s="15"/>
      <c r="F38" s="16">
        <f t="shared" si="5"/>
        <v>0</v>
      </c>
      <c r="G38" s="15"/>
      <c r="H38" s="16">
        <f t="shared" si="6"/>
        <v>0</v>
      </c>
      <c r="I38" s="16"/>
      <c r="J38" s="16"/>
      <c r="K38" s="16"/>
      <c r="L38" s="2"/>
    </row>
    <row r="39" spans="1:12" ht="22.5" x14ac:dyDescent="0.15">
      <c r="A39" s="28" t="s">
        <v>117</v>
      </c>
      <c r="B39" s="52" t="s">
        <v>113</v>
      </c>
      <c r="C39" s="41" t="s">
        <v>78</v>
      </c>
      <c r="D39" s="17">
        <f>D38*1.05</f>
        <v>357</v>
      </c>
      <c r="E39" s="15"/>
      <c r="F39" s="16">
        <f t="shared" si="5"/>
        <v>0</v>
      </c>
      <c r="G39" s="15"/>
      <c r="H39" s="16">
        <f t="shared" si="6"/>
        <v>0</v>
      </c>
      <c r="I39" s="16"/>
      <c r="J39" s="16"/>
      <c r="K39" s="16"/>
      <c r="L39" s="2"/>
    </row>
    <row r="40" spans="1:12" x14ac:dyDescent="0.2">
      <c r="A40" s="28" t="s">
        <v>118</v>
      </c>
      <c r="B40" s="11" t="s">
        <v>52</v>
      </c>
      <c r="C40" s="41" t="s">
        <v>29</v>
      </c>
      <c r="D40" s="17">
        <f>D38*10</f>
        <v>3400</v>
      </c>
      <c r="E40" s="15"/>
      <c r="F40" s="16">
        <f t="shared" si="5"/>
        <v>0</v>
      </c>
      <c r="G40" s="15"/>
      <c r="H40" s="16">
        <f t="shared" si="6"/>
        <v>0</v>
      </c>
      <c r="I40" s="16"/>
      <c r="J40" s="16"/>
      <c r="K40" s="16"/>
      <c r="L40" s="2"/>
    </row>
    <row r="41" spans="1:12" x14ac:dyDescent="0.2">
      <c r="A41" s="28" t="s">
        <v>119</v>
      </c>
      <c r="B41" s="11" t="s">
        <v>53</v>
      </c>
      <c r="C41" s="41" t="s">
        <v>29</v>
      </c>
      <c r="D41" s="17">
        <f>D38*0.5</f>
        <v>170</v>
      </c>
      <c r="E41" s="15"/>
      <c r="F41" s="16">
        <f t="shared" si="5"/>
        <v>0</v>
      </c>
      <c r="G41" s="15"/>
      <c r="H41" s="16">
        <f t="shared" si="6"/>
        <v>0</v>
      </c>
      <c r="I41" s="16"/>
      <c r="J41" s="16"/>
      <c r="K41" s="16"/>
      <c r="L41" s="2"/>
    </row>
    <row r="42" spans="1:12" x14ac:dyDescent="0.15">
      <c r="A42" s="35" t="s">
        <v>55</v>
      </c>
      <c r="B42" s="34" t="s">
        <v>82</v>
      </c>
      <c r="C42" s="36"/>
      <c r="D42" s="30"/>
      <c r="E42" s="31"/>
      <c r="F42" s="32"/>
      <c r="G42" s="31"/>
      <c r="H42" s="32"/>
      <c r="I42" s="32"/>
      <c r="J42" s="32"/>
      <c r="K42" s="32"/>
      <c r="L42" s="33"/>
    </row>
    <row r="43" spans="1:12" x14ac:dyDescent="0.2">
      <c r="A43" s="28" t="s">
        <v>34</v>
      </c>
      <c r="B43" s="11" t="s">
        <v>82</v>
      </c>
      <c r="C43" s="41" t="s">
        <v>79</v>
      </c>
      <c r="D43" s="17">
        <v>1630</v>
      </c>
      <c r="E43" s="15"/>
      <c r="F43" s="16">
        <f t="shared" ref="F43:F44" si="7">D43*E43</f>
        <v>0</v>
      </c>
      <c r="G43" s="15"/>
      <c r="H43" s="16">
        <f t="shared" ref="H43:H46" si="8">D43*G43</f>
        <v>0</v>
      </c>
      <c r="I43" s="16">
        <f>H43</f>
        <v>0</v>
      </c>
      <c r="J43" s="16"/>
      <c r="K43" s="16"/>
      <c r="L43" s="2"/>
    </row>
    <row r="44" spans="1:12" ht="11.25" customHeight="1" x14ac:dyDescent="0.2">
      <c r="A44" s="28" t="s">
        <v>35</v>
      </c>
      <c r="B44" s="11" t="s">
        <v>51</v>
      </c>
      <c r="C44" s="18" t="s">
        <v>78</v>
      </c>
      <c r="D44" s="17">
        <v>163</v>
      </c>
      <c r="E44" s="15"/>
      <c r="F44" s="16">
        <f t="shared" si="7"/>
        <v>0</v>
      </c>
      <c r="G44" s="15"/>
      <c r="H44" s="16">
        <f t="shared" si="8"/>
        <v>0</v>
      </c>
      <c r="I44" s="16">
        <f>F44</f>
        <v>0</v>
      </c>
      <c r="J44" s="16"/>
      <c r="K44" s="16"/>
      <c r="L44" s="53"/>
    </row>
    <row r="45" spans="1:12" x14ac:dyDescent="0.2">
      <c r="A45" s="28" t="s">
        <v>67</v>
      </c>
      <c r="B45" s="11" t="s">
        <v>52</v>
      </c>
      <c r="C45" s="18" t="s">
        <v>29</v>
      </c>
      <c r="D45" s="17">
        <f>D44*10</f>
        <v>1630</v>
      </c>
      <c r="E45" s="15"/>
      <c r="F45" s="16">
        <f>D45*E45</f>
        <v>0</v>
      </c>
      <c r="G45" s="15"/>
      <c r="H45" s="16">
        <f t="shared" si="8"/>
        <v>0</v>
      </c>
      <c r="I45" s="16">
        <f>F45</f>
        <v>0</v>
      </c>
      <c r="J45" s="16"/>
      <c r="K45" s="16"/>
      <c r="L45" s="2"/>
    </row>
    <row r="46" spans="1:12" x14ac:dyDescent="0.2">
      <c r="A46" s="28" t="s">
        <v>89</v>
      </c>
      <c r="B46" s="11" t="s">
        <v>53</v>
      </c>
      <c r="C46" s="18" t="s">
        <v>29</v>
      </c>
      <c r="D46" s="17">
        <f>D44*0.5</f>
        <v>81.5</v>
      </c>
      <c r="E46" s="15"/>
      <c r="F46" s="16">
        <f>D46*E46</f>
        <v>0</v>
      </c>
      <c r="G46" s="15"/>
      <c r="H46" s="16">
        <f t="shared" si="8"/>
        <v>0</v>
      </c>
      <c r="I46" s="16">
        <f>F46</f>
        <v>0</v>
      </c>
      <c r="J46" s="16"/>
      <c r="K46" s="16"/>
      <c r="L46" s="2"/>
    </row>
    <row r="47" spans="1:12" ht="21" x14ac:dyDescent="0.15">
      <c r="A47" s="35" t="s">
        <v>56</v>
      </c>
      <c r="B47" s="34" t="s">
        <v>57</v>
      </c>
      <c r="C47" s="37"/>
      <c r="D47" s="37"/>
      <c r="E47" s="38"/>
      <c r="F47" s="39"/>
      <c r="G47" s="38"/>
      <c r="H47" s="39"/>
      <c r="I47" s="39"/>
      <c r="J47" s="39"/>
      <c r="K47" s="39"/>
      <c r="L47" s="40"/>
    </row>
    <row r="48" spans="1:12" x14ac:dyDescent="0.15">
      <c r="A48" s="28" t="s">
        <v>36</v>
      </c>
      <c r="B48" s="3" t="s">
        <v>97</v>
      </c>
      <c r="C48" s="47" t="s">
        <v>78</v>
      </c>
      <c r="D48" s="55">
        <v>130</v>
      </c>
      <c r="E48" s="15"/>
      <c r="F48" s="16">
        <f t="shared" ref="F48:F55" si="9">D48*E48</f>
        <v>0</v>
      </c>
      <c r="G48" s="15"/>
      <c r="H48" s="16">
        <f t="shared" ref="H48:H56" si="10">D48*G48</f>
        <v>0</v>
      </c>
      <c r="I48" s="16">
        <f>H48</f>
        <v>0</v>
      </c>
      <c r="J48" s="16"/>
      <c r="K48" s="61"/>
      <c r="L48" s="62"/>
    </row>
    <row r="49" spans="1:12" x14ac:dyDescent="0.2">
      <c r="A49" s="28" t="s">
        <v>37</v>
      </c>
      <c r="B49" s="6" t="s">
        <v>43</v>
      </c>
      <c r="C49" s="48" t="s">
        <v>80</v>
      </c>
      <c r="D49" s="49">
        <f>D48*0.15</f>
        <v>20</v>
      </c>
      <c r="E49" s="15"/>
      <c r="F49" s="16">
        <f t="shared" si="9"/>
        <v>0</v>
      </c>
      <c r="G49" s="15"/>
      <c r="H49" s="16">
        <f t="shared" si="10"/>
        <v>0</v>
      </c>
      <c r="I49" s="16">
        <f>F49</f>
        <v>0</v>
      </c>
      <c r="J49" s="16"/>
      <c r="K49" s="61"/>
      <c r="L49" s="62"/>
    </row>
    <row r="50" spans="1:12" x14ac:dyDescent="0.15">
      <c r="A50" s="28" t="s">
        <v>68</v>
      </c>
      <c r="B50" s="3" t="s">
        <v>98</v>
      </c>
      <c r="C50" s="47" t="s">
        <v>78</v>
      </c>
      <c r="D50" s="55">
        <v>130</v>
      </c>
      <c r="E50" s="15"/>
      <c r="F50" s="16">
        <f t="shared" si="9"/>
        <v>0</v>
      </c>
      <c r="G50" s="15"/>
      <c r="H50" s="16">
        <f t="shared" si="10"/>
        <v>0</v>
      </c>
      <c r="I50" s="16">
        <f>H50</f>
        <v>0</v>
      </c>
      <c r="J50" s="16"/>
      <c r="K50" s="61"/>
      <c r="L50" s="62"/>
    </row>
    <row r="51" spans="1:12" x14ac:dyDescent="0.2">
      <c r="A51" s="28" t="s">
        <v>69</v>
      </c>
      <c r="B51" s="6" t="s">
        <v>99</v>
      </c>
      <c r="C51" s="48" t="s">
        <v>29</v>
      </c>
      <c r="D51" s="49">
        <f>D50*0.1</f>
        <v>13</v>
      </c>
      <c r="E51" s="15"/>
      <c r="F51" s="16">
        <f t="shared" si="9"/>
        <v>0</v>
      </c>
      <c r="G51" s="15"/>
      <c r="H51" s="16">
        <f t="shared" si="10"/>
        <v>0</v>
      </c>
      <c r="I51" s="16">
        <f>F51</f>
        <v>0</v>
      </c>
      <c r="J51" s="16"/>
      <c r="K51" s="61"/>
      <c r="L51" s="62"/>
    </row>
    <row r="52" spans="1:12" ht="22.5" x14ac:dyDescent="0.2">
      <c r="A52" s="28" t="s">
        <v>94</v>
      </c>
      <c r="B52" s="11" t="s">
        <v>57</v>
      </c>
      <c r="C52" s="17" t="s">
        <v>78</v>
      </c>
      <c r="D52" s="17">
        <v>130</v>
      </c>
      <c r="E52" s="15"/>
      <c r="F52" s="16">
        <f t="shared" si="9"/>
        <v>0</v>
      </c>
      <c r="G52" s="15"/>
      <c r="H52" s="16">
        <f t="shared" si="10"/>
        <v>0</v>
      </c>
      <c r="I52" s="16">
        <f>H52</f>
        <v>0</v>
      </c>
      <c r="J52" s="61"/>
      <c r="K52" s="61"/>
      <c r="L52" s="62"/>
    </row>
    <row r="53" spans="1:12" s="4" customFormat="1" ht="33.75" x14ac:dyDescent="0.2">
      <c r="A53" s="28" t="s">
        <v>106</v>
      </c>
      <c r="B53" s="45" t="s">
        <v>84</v>
      </c>
      <c r="C53" s="17" t="s">
        <v>7</v>
      </c>
      <c r="D53" s="17">
        <v>428</v>
      </c>
      <c r="E53" s="15"/>
      <c r="F53" s="16">
        <f t="shared" si="9"/>
        <v>0</v>
      </c>
      <c r="G53" s="15"/>
      <c r="H53" s="16">
        <f t="shared" si="10"/>
        <v>0</v>
      </c>
      <c r="I53" s="16">
        <f>F53</f>
        <v>0</v>
      </c>
      <c r="J53" s="16"/>
      <c r="K53" s="16"/>
      <c r="L53" s="50"/>
    </row>
    <row r="54" spans="1:12" s="4" customFormat="1" ht="33.75" x14ac:dyDescent="0.2">
      <c r="A54" s="28" t="s">
        <v>107</v>
      </c>
      <c r="B54" s="45" t="s">
        <v>85</v>
      </c>
      <c r="C54" s="17" t="s">
        <v>7</v>
      </c>
      <c r="D54" s="51">
        <v>65</v>
      </c>
      <c r="E54" s="15"/>
      <c r="F54" s="16">
        <f t="shared" si="9"/>
        <v>0</v>
      </c>
      <c r="G54" s="15"/>
      <c r="H54" s="16">
        <f t="shared" si="10"/>
        <v>0</v>
      </c>
      <c r="I54" s="16">
        <f t="shared" ref="I54:I55" si="11">F54</f>
        <v>0</v>
      </c>
      <c r="J54" s="16"/>
      <c r="K54" s="16"/>
      <c r="L54" s="50"/>
    </row>
    <row r="55" spans="1:12" s="4" customFormat="1" ht="24" customHeight="1" x14ac:dyDescent="0.2">
      <c r="A55" s="28" t="s">
        <v>108</v>
      </c>
      <c r="B55" s="45" t="s">
        <v>86</v>
      </c>
      <c r="C55" s="17" t="s">
        <v>7</v>
      </c>
      <c r="D55" s="51">
        <v>291</v>
      </c>
      <c r="E55" s="15"/>
      <c r="F55" s="16">
        <f t="shared" si="9"/>
        <v>0</v>
      </c>
      <c r="G55" s="15"/>
      <c r="H55" s="16">
        <f t="shared" si="10"/>
        <v>0</v>
      </c>
      <c r="I55" s="16">
        <f t="shared" si="11"/>
        <v>0</v>
      </c>
      <c r="J55" s="16"/>
      <c r="K55" s="16"/>
      <c r="L55" s="50"/>
    </row>
    <row r="56" spans="1:12" s="4" customFormat="1" ht="11.25" x14ac:dyDescent="0.2">
      <c r="A56" s="28" t="s">
        <v>109</v>
      </c>
      <c r="B56" s="45" t="s">
        <v>87</v>
      </c>
      <c r="C56" s="17" t="s">
        <v>7</v>
      </c>
      <c r="D56" s="51">
        <v>168</v>
      </c>
      <c r="E56" s="15"/>
      <c r="F56" s="16">
        <f>D56*E56</f>
        <v>0</v>
      </c>
      <c r="G56" s="15"/>
      <c r="H56" s="16">
        <f t="shared" si="10"/>
        <v>0</v>
      </c>
      <c r="I56" s="16">
        <f>F56</f>
        <v>0</v>
      </c>
      <c r="J56" s="16"/>
      <c r="K56" s="16"/>
      <c r="L56" s="50"/>
    </row>
    <row r="57" spans="1:12" x14ac:dyDescent="0.2">
      <c r="A57" s="35" t="s">
        <v>58</v>
      </c>
      <c r="B57" s="43" t="s">
        <v>59</v>
      </c>
      <c r="C57" s="37"/>
      <c r="D57" s="37"/>
      <c r="E57" s="38"/>
      <c r="F57" s="39"/>
      <c r="G57" s="38"/>
      <c r="H57" s="39"/>
      <c r="I57" s="39"/>
      <c r="J57" s="39"/>
      <c r="K57" s="39"/>
      <c r="L57" s="40"/>
    </row>
    <row r="58" spans="1:12" x14ac:dyDescent="0.2">
      <c r="A58" s="28" t="s">
        <v>38</v>
      </c>
      <c r="B58" s="3" t="s">
        <v>97</v>
      </c>
      <c r="C58" s="65" t="s">
        <v>78</v>
      </c>
      <c r="D58" s="55">
        <v>1630</v>
      </c>
      <c r="E58" s="15"/>
      <c r="F58" s="16">
        <f t="shared" ref="F58:F63" si="12">D58*E58</f>
        <v>0</v>
      </c>
      <c r="G58" s="15"/>
      <c r="H58" s="16">
        <f t="shared" ref="H58:H71" si="13">D58*G58</f>
        <v>0</v>
      </c>
      <c r="I58" s="16">
        <f>H58</f>
        <v>0</v>
      </c>
      <c r="J58" s="61"/>
      <c r="K58" s="61"/>
      <c r="L58" s="62"/>
    </row>
    <row r="59" spans="1:12" x14ac:dyDescent="0.2">
      <c r="A59" s="28" t="s">
        <v>70</v>
      </c>
      <c r="B59" s="6" t="s">
        <v>43</v>
      </c>
      <c r="C59" s="66" t="s">
        <v>80</v>
      </c>
      <c r="D59" s="49">
        <f>D58*0.15</f>
        <v>245</v>
      </c>
      <c r="E59" s="15"/>
      <c r="F59" s="16">
        <f t="shared" si="12"/>
        <v>0</v>
      </c>
      <c r="G59" s="15"/>
      <c r="H59" s="16">
        <f t="shared" si="13"/>
        <v>0</v>
      </c>
      <c r="I59" s="16">
        <f>F59</f>
        <v>0</v>
      </c>
      <c r="J59" s="61"/>
      <c r="K59" s="61"/>
      <c r="L59" s="62"/>
    </row>
    <row r="60" spans="1:12" x14ac:dyDescent="0.2">
      <c r="A60" s="28" t="s">
        <v>71</v>
      </c>
      <c r="B60" s="3" t="s">
        <v>98</v>
      </c>
      <c r="C60" s="65" t="s">
        <v>78</v>
      </c>
      <c r="D60" s="55">
        <v>1630</v>
      </c>
      <c r="E60" s="15"/>
      <c r="F60" s="16">
        <f t="shared" si="12"/>
        <v>0</v>
      </c>
      <c r="G60" s="15"/>
      <c r="H60" s="16">
        <f t="shared" si="13"/>
        <v>0</v>
      </c>
      <c r="I60" s="16">
        <f>H60</f>
        <v>0</v>
      </c>
      <c r="J60" s="61"/>
      <c r="K60" s="61"/>
      <c r="L60" s="62"/>
    </row>
    <row r="61" spans="1:12" x14ac:dyDescent="0.2">
      <c r="A61" s="28" t="s">
        <v>72</v>
      </c>
      <c r="B61" s="6" t="s">
        <v>99</v>
      </c>
      <c r="C61" s="66" t="s">
        <v>29</v>
      </c>
      <c r="D61" s="49">
        <f>D60*0.1</f>
        <v>163</v>
      </c>
      <c r="E61" s="15"/>
      <c r="F61" s="16">
        <f t="shared" si="12"/>
        <v>0</v>
      </c>
      <c r="G61" s="15"/>
      <c r="H61" s="16">
        <f t="shared" si="13"/>
        <v>0</v>
      </c>
      <c r="I61" s="16">
        <f>F61</f>
        <v>0</v>
      </c>
      <c r="J61" s="61"/>
      <c r="K61" s="61"/>
      <c r="L61" s="62"/>
    </row>
    <row r="62" spans="1:12" ht="12.75" customHeight="1" x14ac:dyDescent="0.2">
      <c r="A62" s="28" t="s">
        <v>73</v>
      </c>
      <c r="B62" s="63" t="s">
        <v>59</v>
      </c>
      <c r="C62" s="17" t="s">
        <v>78</v>
      </c>
      <c r="D62" s="17">
        <v>1630</v>
      </c>
      <c r="E62" s="60"/>
      <c r="F62" s="16">
        <f t="shared" si="12"/>
        <v>0</v>
      </c>
      <c r="G62" s="15"/>
      <c r="H62" s="16">
        <f t="shared" si="13"/>
        <v>0</v>
      </c>
      <c r="I62" s="16">
        <f>H62</f>
        <v>0</v>
      </c>
      <c r="J62" s="61"/>
      <c r="K62" s="61"/>
      <c r="L62" s="53"/>
    </row>
    <row r="63" spans="1:12" x14ac:dyDescent="0.2">
      <c r="A63" s="28" t="s">
        <v>74</v>
      </c>
      <c r="B63" s="45" t="s">
        <v>105</v>
      </c>
      <c r="C63" s="18" t="s">
        <v>7</v>
      </c>
      <c r="D63" s="17">
        <v>422</v>
      </c>
      <c r="E63" s="15"/>
      <c r="F63" s="16">
        <f t="shared" si="12"/>
        <v>0</v>
      </c>
      <c r="G63" s="15"/>
      <c r="H63" s="16">
        <f t="shared" si="13"/>
        <v>0</v>
      </c>
      <c r="I63" s="16">
        <f>F63</f>
        <v>0</v>
      </c>
      <c r="J63" s="16"/>
      <c r="K63" s="16"/>
      <c r="L63" s="2"/>
    </row>
    <row r="64" spans="1:12" x14ac:dyDescent="0.2">
      <c r="A64" s="28" t="s">
        <v>75</v>
      </c>
      <c r="B64" s="45" t="s">
        <v>60</v>
      </c>
      <c r="C64" s="18" t="s">
        <v>7</v>
      </c>
      <c r="D64" s="17">
        <v>2611</v>
      </c>
      <c r="E64" s="15"/>
      <c r="F64" s="16">
        <f t="shared" ref="F64:F71" si="14">D64*E64</f>
        <v>0</v>
      </c>
      <c r="G64" s="15"/>
      <c r="H64" s="16">
        <f t="shared" si="13"/>
        <v>0</v>
      </c>
      <c r="I64" s="16">
        <f t="shared" ref="I64:I71" si="15">F64</f>
        <v>0</v>
      </c>
      <c r="J64" s="16"/>
      <c r="K64" s="16"/>
      <c r="L64" s="2"/>
    </row>
    <row r="65" spans="1:15" x14ac:dyDescent="0.2">
      <c r="A65" s="28" t="s">
        <v>76</v>
      </c>
      <c r="B65" s="45" t="s">
        <v>61</v>
      </c>
      <c r="C65" s="18" t="s">
        <v>7</v>
      </c>
      <c r="D65" s="17">
        <v>2594</v>
      </c>
      <c r="E65" s="15"/>
      <c r="F65" s="16">
        <f t="shared" si="14"/>
        <v>0</v>
      </c>
      <c r="G65" s="15"/>
      <c r="H65" s="16">
        <f t="shared" si="13"/>
        <v>0</v>
      </c>
      <c r="I65" s="16">
        <f t="shared" si="15"/>
        <v>0</v>
      </c>
      <c r="J65" s="16"/>
      <c r="K65" s="16"/>
      <c r="L65" s="2"/>
    </row>
    <row r="66" spans="1:15" x14ac:dyDescent="0.2">
      <c r="A66" s="28" t="s">
        <v>77</v>
      </c>
      <c r="B66" s="45" t="s">
        <v>62</v>
      </c>
      <c r="C66" s="18" t="s">
        <v>7</v>
      </c>
      <c r="D66" s="17">
        <v>26058</v>
      </c>
      <c r="E66" s="15"/>
      <c r="F66" s="16">
        <f t="shared" si="14"/>
        <v>0</v>
      </c>
      <c r="G66" s="15"/>
      <c r="H66" s="16">
        <f t="shared" si="13"/>
        <v>0</v>
      </c>
      <c r="I66" s="16">
        <f t="shared" si="15"/>
        <v>0</v>
      </c>
      <c r="J66" s="16"/>
      <c r="K66" s="16"/>
      <c r="L66" s="2"/>
    </row>
    <row r="67" spans="1:15" x14ac:dyDescent="0.2">
      <c r="A67" s="28" t="s">
        <v>95</v>
      </c>
      <c r="B67" s="45" t="s">
        <v>63</v>
      </c>
      <c r="C67" s="18" t="s">
        <v>7</v>
      </c>
      <c r="D67" s="17">
        <v>26058</v>
      </c>
      <c r="E67" s="15"/>
      <c r="F67" s="16">
        <f t="shared" si="14"/>
        <v>0</v>
      </c>
      <c r="G67" s="15"/>
      <c r="H67" s="16">
        <f t="shared" si="13"/>
        <v>0</v>
      </c>
      <c r="I67" s="16">
        <f t="shared" si="15"/>
        <v>0</v>
      </c>
      <c r="J67" s="16"/>
      <c r="K67" s="16"/>
      <c r="L67" s="2"/>
    </row>
    <row r="68" spans="1:15" x14ac:dyDescent="0.2">
      <c r="A68" s="28" t="s">
        <v>101</v>
      </c>
      <c r="B68" s="64" t="s">
        <v>96</v>
      </c>
      <c r="C68" s="18" t="s">
        <v>7</v>
      </c>
      <c r="D68" s="17">
        <v>20847</v>
      </c>
      <c r="E68" s="15"/>
      <c r="F68" s="16">
        <f t="shared" si="14"/>
        <v>0</v>
      </c>
      <c r="G68" s="15"/>
      <c r="H68" s="16">
        <f t="shared" si="13"/>
        <v>0</v>
      </c>
      <c r="I68" s="16">
        <f t="shared" si="15"/>
        <v>0</v>
      </c>
      <c r="J68" s="16"/>
      <c r="K68" s="16"/>
      <c r="L68" s="53"/>
    </row>
    <row r="69" spans="1:15" x14ac:dyDescent="0.2">
      <c r="A69" s="28" t="s">
        <v>102</v>
      </c>
      <c r="B69" s="45" t="s">
        <v>64</v>
      </c>
      <c r="C69" s="18" t="s">
        <v>7</v>
      </c>
      <c r="D69" s="17">
        <v>1568</v>
      </c>
      <c r="E69" s="15"/>
      <c r="F69" s="16">
        <f t="shared" si="14"/>
        <v>0</v>
      </c>
      <c r="G69" s="15"/>
      <c r="H69" s="16">
        <f t="shared" si="13"/>
        <v>0</v>
      </c>
      <c r="I69" s="16">
        <f t="shared" si="15"/>
        <v>0</v>
      </c>
      <c r="J69" s="16"/>
      <c r="K69" s="16"/>
      <c r="L69" s="2"/>
    </row>
    <row r="70" spans="1:15" x14ac:dyDescent="0.2">
      <c r="A70" s="28" t="s">
        <v>103</v>
      </c>
      <c r="B70" s="45" t="s">
        <v>65</v>
      </c>
      <c r="C70" s="18" t="s">
        <v>7</v>
      </c>
      <c r="D70" s="17">
        <v>1568</v>
      </c>
      <c r="E70" s="15"/>
      <c r="F70" s="16">
        <f t="shared" si="14"/>
        <v>0</v>
      </c>
      <c r="G70" s="15"/>
      <c r="H70" s="16">
        <f t="shared" si="13"/>
        <v>0</v>
      </c>
      <c r="I70" s="16">
        <f t="shared" si="15"/>
        <v>0</v>
      </c>
      <c r="J70" s="16"/>
      <c r="K70" s="16"/>
      <c r="L70" s="2"/>
    </row>
    <row r="71" spans="1:15" x14ac:dyDescent="0.2">
      <c r="A71" s="28" t="s">
        <v>104</v>
      </c>
      <c r="B71" s="45" t="s">
        <v>66</v>
      </c>
      <c r="C71" s="18" t="s">
        <v>7</v>
      </c>
      <c r="D71" s="17">
        <v>390</v>
      </c>
      <c r="E71" s="15"/>
      <c r="F71" s="16">
        <f t="shared" si="14"/>
        <v>0</v>
      </c>
      <c r="G71" s="15"/>
      <c r="H71" s="16">
        <f t="shared" si="13"/>
        <v>0</v>
      </c>
      <c r="I71" s="16">
        <f t="shared" si="15"/>
        <v>0</v>
      </c>
      <c r="J71" s="16"/>
      <c r="K71" s="16"/>
      <c r="L71" s="2"/>
    </row>
    <row r="72" spans="1:15" x14ac:dyDescent="0.2">
      <c r="A72" s="44"/>
      <c r="B72" s="56" t="s">
        <v>92</v>
      </c>
      <c r="C72" s="19"/>
      <c r="D72" s="20"/>
      <c r="E72" s="21"/>
      <c r="F72" s="58">
        <f>SUM(F17:F71)</f>
        <v>0</v>
      </c>
      <c r="G72" s="59"/>
      <c r="H72" s="58">
        <f>SUM(H17:H71)</f>
        <v>0</v>
      </c>
      <c r="I72" s="58">
        <f>SUM(I17:I71)</f>
        <v>0</v>
      </c>
      <c r="J72" s="21"/>
      <c r="K72" s="21"/>
      <c r="L72" s="9"/>
    </row>
    <row r="73" spans="1:15" x14ac:dyDescent="0.2">
      <c r="A73" s="29"/>
      <c r="B73" s="57" t="s">
        <v>93</v>
      </c>
      <c r="C73" s="19"/>
      <c r="D73" s="20"/>
      <c r="E73" s="21"/>
      <c r="F73" s="21">
        <f>F72/120*20</f>
        <v>0</v>
      </c>
      <c r="G73" s="22"/>
      <c r="H73" s="21">
        <f>H72/120*20</f>
        <v>0</v>
      </c>
      <c r="I73" s="21">
        <f>I72/120*20</f>
        <v>0</v>
      </c>
      <c r="J73" s="21"/>
      <c r="K73" s="21"/>
      <c r="L73" s="9"/>
    </row>
    <row r="75" spans="1:15" x14ac:dyDescent="0.2">
      <c r="A75" s="94">
        <v>1</v>
      </c>
      <c r="B75" s="95" t="s">
        <v>125</v>
      </c>
      <c r="C75" s="95"/>
      <c r="D75" s="95"/>
      <c r="E75" s="95" t="s">
        <v>126</v>
      </c>
      <c r="F75" s="95"/>
      <c r="G75" s="95"/>
      <c r="H75" s="96" t="s">
        <v>127</v>
      </c>
      <c r="I75" s="96"/>
      <c r="J75" s="96"/>
      <c r="K75" s="96"/>
      <c r="L75" s="96"/>
      <c r="M75" s="96"/>
      <c r="N75" s="96"/>
      <c r="O75" s="96"/>
    </row>
    <row r="76" spans="1:15" x14ac:dyDescent="0.2">
      <c r="A76" s="94">
        <v>2</v>
      </c>
      <c r="B76" s="95" t="s">
        <v>128</v>
      </c>
      <c r="C76" s="95"/>
      <c r="D76" s="95"/>
      <c r="E76" s="97" t="s">
        <v>129</v>
      </c>
      <c r="F76" s="97"/>
      <c r="G76" s="97"/>
      <c r="H76" s="98"/>
      <c r="I76" s="98"/>
      <c r="J76" s="98"/>
      <c r="K76" s="98"/>
      <c r="L76" s="98"/>
      <c r="M76" s="98"/>
      <c r="N76" s="98"/>
      <c r="O76" s="98"/>
    </row>
    <row r="77" spans="1:15" x14ac:dyDescent="0.2">
      <c r="A77" s="94">
        <v>3</v>
      </c>
      <c r="B77" s="95" t="s">
        <v>151</v>
      </c>
      <c r="C77" s="95"/>
      <c r="D77" s="95"/>
      <c r="E77" s="97" t="s">
        <v>130</v>
      </c>
      <c r="F77" s="97"/>
      <c r="G77" s="97"/>
      <c r="H77" s="98"/>
      <c r="I77" s="98"/>
      <c r="J77" s="98"/>
      <c r="K77" s="98"/>
      <c r="L77" s="98"/>
      <c r="M77" s="98"/>
      <c r="N77" s="98"/>
      <c r="O77" s="98"/>
    </row>
    <row r="78" spans="1:15" ht="51" customHeight="1" x14ac:dyDescent="0.2">
      <c r="A78" s="94">
        <v>4</v>
      </c>
      <c r="B78" s="95" t="s">
        <v>131</v>
      </c>
      <c r="C78" s="95"/>
      <c r="D78" s="95"/>
      <c r="E78" s="97" t="s">
        <v>130</v>
      </c>
      <c r="F78" s="97"/>
      <c r="G78" s="97"/>
      <c r="H78" s="99"/>
      <c r="I78" s="99"/>
      <c r="J78" s="99"/>
      <c r="K78" s="99"/>
      <c r="L78" s="99"/>
      <c r="M78" s="99"/>
      <c r="N78" s="99"/>
      <c r="O78" s="99"/>
    </row>
    <row r="79" spans="1:15" ht="27.75" customHeight="1" x14ac:dyDescent="0.2">
      <c r="A79" s="94">
        <v>5</v>
      </c>
      <c r="B79" s="95" t="s">
        <v>132</v>
      </c>
      <c r="C79" s="95"/>
      <c r="D79" s="95"/>
      <c r="E79" s="97" t="s">
        <v>133</v>
      </c>
      <c r="F79" s="97"/>
      <c r="G79" s="97"/>
      <c r="H79" s="98"/>
      <c r="I79" s="98"/>
      <c r="J79" s="98"/>
      <c r="K79" s="98"/>
      <c r="L79" s="98"/>
      <c r="M79" s="98"/>
      <c r="N79" s="98"/>
      <c r="O79" s="98"/>
    </row>
    <row r="80" spans="1:15" ht="24" customHeight="1" x14ac:dyDescent="0.2">
      <c r="A80" s="94">
        <v>6</v>
      </c>
      <c r="B80" s="95" t="s">
        <v>134</v>
      </c>
      <c r="C80" s="95"/>
      <c r="D80" s="95"/>
      <c r="E80" s="97" t="s">
        <v>135</v>
      </c>
      <c r="F80" s="97"/>
      <c r="G80" s="97"/>
      <c r="H80" s="98"/>
      <c r="I80" s="98"/>
      <c r="J80" s="98"/>
      <c r="K80" s="98"/>
      <c r="L80" s="98"/>
      <c r="M80" s="98"/>
      <c r="N80" s="98"/>
      <c r="O80" s="98"/>
    </row>
    <row r="81" spans="1:15" ht="16.5" customHeight="1" x14ac:dyDescent="0.2">
      <c r="A81" s="94">
        <v>7</v>
      </c>
      <c r="B81" s="95" t="s">
        <v>136</v>
      </c>
      <c r="C81" s="95"/>
      <c r="D81" s="95"/>
      <c r="E81" s="97" t="s">
        <v>137</v>
      </c>
      <c r="F81" s="97"/>
      <c r="G81" s="97"/>
      <c r="H81" s="98"/>
      <c r="I81" s="98"/>
      <c r="J81" s="98"/>
      <c r="K81" s="98"/>
      <c r="L81" s="98"/>
      <c r="M81" s="98"/>
      <c r="N81" s="98"/>
      <c r="O81" s="98"/>
    </row>
    <row r="82" spans="1:15" ht="41.25" customHeight="1" x14ac:dyDescent="0.2">
      <c r="A82" s="94">
        <v>8</v>
      </c>
      <c r="B82" s="95" t="s">
        <v>138</v>
      </c>
      <c r="C82" s="95"/>
      <c r="D82" s="95"/>
      <c r="E82" s="97" t="s">
        <v>139</v>
      </c>
      <c r="F82" s="97"/>
      <c r="G82" s="97"/>
      <c r="H82" s="98"/>
      <c r="I82" s="98"/>
      <c r="J82" s="98"/>
      <c r="K82" s="98"/>
      <c r="L82" s="98"/>
      <c r="M82" s="98"/>
      <c r="N82" s="98"/>
      <c r="O82" s="98"/>
    </row>
    <row r="83" spans="1:15" x14ac:dyDescent="0.2">
      <c r="A83" s="94">
        <v>9</v>
      </c>
      <c r="B83" s="95" t="s">
        <v>140</v>
      </c>
      <c r="C83" s="95"/>
      <c r="D83" s="95"/>
      <c r="E83" s="97" t="s">
        <v>141</v>
      </c>
      <c r="F83" s="97"/>
      <c r="G83" s="97"/>
      <c r="H83" s="100"/>
      <c r="I83" s="100"/>
      <c r="J83" s="100"/>
      <c r="K83" s="100"/>
      <c r="L83" s="100"/>
      <c r="M83" s="100"/>
      <c r="N83" s="100"/>
      <c r="O83" s="100"/>
    </row>
    <row r="84" spans="1:15" ht="76.5" customHeight="1" x14ac:dyDescent="0.2">
      <c r="A84" s="94">
        <v>10</v>
      </c>
      <c r="B84" s="95" t="s">
        <v>142</v>
      </c>
      <c r="C84" s="95"/>
      <c r="D84" s="95"/>
      <c r="E84" s="97" t="s">
        <v>143</v>
      </c>
      <c r="F84" s="97"/>
      <c r="G84" s="97"/>
      <c r="H84" s="100"/>
      <c r="I84" s="100"/>
      <c r="J84" s="100"/>
      <c r="K84" s="100"/>
      <c r="L84" s="100"/>
      <c r="M84" s="100"/>
      <c r="N84" s="100"/>
      <c r="O84" s="100"/>
    </row>
    <row r="85" spans="1:15" ht="40.5" customHeight="1" x14ac:dyDescent="0.2">
      <c r="A85" s="94">
        <v>11</v>
      </c>
      <c r="B85" s="95" t="s">
        <v>144</v>
      </c>
      <c r="C85" s="95"/>
      <c r="D85" s="95"/>
      <c r="E85" s="97" t="s">
        <v>145</v>
      </c>
      <c r="F85" s="97"/>
      <c r="G85" s="97"/>
      <c r="H85" s="98"/>
      <c r="I85" s="98"/>
      <c r="J85" s="98"/>
      <c r="K85" s="98"/>
      <c r="L85" s="98"/>
      <c r="M85" s="98"/>
      <c r="N85" s="98"/>
      <c r="O85" s="98"/>
    </row>
    <row r="86" spans="1:15" x14ac:dyDescent="0.2">
      <c r="A86" s="94">
        <v>12</v>
      </c>
      <c r="B86" s="95" t="s">
        <v>146</v>
      </c>
      <c r="C86" s="95"/>
      <c r="D86" s="95"/>
      <c r="E86" s="97" t="s">
        <v>147</v>
      </c>
      <c r="F86" s="97"/>
      <c r="G86" s="97"/>
      <c r="H86" s="99"/>
      <c r="I86" s="99"/>
      <c r="J86" s="99"/>
      <c r="K86" s="99"/>
      <c r="L86" s="99"/>
      <c r="M86" s="99"/>
      <c r="N86" s="99"/>
      <c r="O86" s="99"/>
    </row>
    <row r="87" spans="1:15" ht="162.75" customHeight="1" x14ac:dyDescent="0.2">
      <c r="A87" s="94">
        <v>13</v>
      </c>
      <c r="B87" s="95" t="s">
        <v>148</v>
      </c>
      <c r="C87" s="95"/>
      <c r="D87" s="95"/>
      <c r="E87" s="97" t="s">
        <v>149</v>
      </c>
      <c r="F87" s="97"/>
      <c r="G87" s="97"/>
      <c r="H87" s="98" t="s">
        <v>150</v>
      </c>
      <c r="I87" s="98"/>
      <c r="J87" s="98"/>
      <c r="K87" s="98"/>
      <c r="L87" s="98"/>
      <c r="M87" s="98"/>
      <c r="N87" s="98"/>
      <c r="O87" s="98"/>
    </row>
    <row r="88" spans="1:15" x14ac:dyDescent="0.2">
      <c r="B88" s="93"/>
      <c r="C88" s="93"/>
      <c r="D88" s="93"/>
    </row>
    <row r="89" spans="1:15" x14ac:dyDescent="0.2">
      <c r="B89" s="93"/>
      <c r="C89" s="93"/>
      <c r="D89" s="93"/>
    </row>
    <row r="90" spans="1:15" x14ac:dyDescent="0.2">
      <c r="B90" s="93"/>
      <c r="C90" s="93"/>
      <c r="D90" s="93"/>
    </row>
    <row r="91" spans="1:15" x14ac:dyDescent="0.2">
      <c r="B91" s="93"/>
      <c r="C91" s="93"/>
      <c r="D91" s="93"/>
    </row>
  </sheetData>
  <mergeCells count="62">
    <mergeCell ref="B87:D87"/>
    <mergeCell ref="E87:G87"/>
    <mergeCell ref="H87:O87"/>
    <mergeCell ref="B85:D85"/>
    <mergeCell ref="E85:G85"/>
    <mergeCell ref="H85:O85"/>
    <mergeCell ref="B86:D86"/>
    <mergeCell ref="E86:G86"/>
    <mergeCell ref="H86:O86"/>
    <mergeCell ref="B83:D83"/>
    <mergeCell ref="E83:G83"/>
    <mergeCell ref="H83:O83"/>
    <mergeCell ref="B84:D84"/>
    <mergeCell ref="E84:G84"/>
    <mergeCell ref="H84:O84"/>
    <mergeCell ref="B81:D81"/>
    <mergeCell ref="E81:G81"/>
    <mergeCell ref="H81:O81"/>
    <mergeCell ref="B82:D82"/>
    <mergeCell ref="E82:G82"/>
    <mergeCell ref="H82:O82"/>
    <mergeCell ref="B79:D79"/>
    <mergeCell ref="E79:G79"/>
    <mergeCell ref="H79:O79"/>
    <mergeCell ref="B80:D80"/>
    <mergeCell ref="E80:G80"/>
    <mergeCell ref="H80:O80"/>
    <mergeCell ref="H76:O76"/>
    <mergeCell ref="B77:D77"/>
    <mergeCell ref="E77:G77"/>
    <mergeCell ref="H77:O77"/>
    <mergeCell ref="B78:D78"/>
    <mergeCell ref="E78:G78"/>
    <mergeCell ref="H78:O78"/>
    <mergeCell ref="A10:L10"/>
    <mergeCell ref="A11:L11"/>
    <mergeCell ref="A12:L12"/>
    <mergeCell ref="A13:A14"/>
    <mergeCell ref="B13:B14"/>
    <mergeCell ref="C13:C14"/>
    <mergeCell ref="D13:D14"/>
    <mergeCell ref="E13:F13"/>
    <mergeCell ref="L13:L14"/>
    <mergeCell ref="A16:L16"/>
    <mergeCell ref="B75:D75"/>
    <mergeCell ref="E75:G75"/>
    <mergeCell ref="H75:O75"/>
    <mergeCell ref="B76:D76"/>
    <mergeCell ref="E76:G76"/>
    <mergeCell ref="A3:I3"/>
    <mergeCell ref="A4:C4"/>
    <mergeCell ref="D4:L4"/>
    <mergeCell ref="A5:C5"/>
    <mergeCell ref="D5:L5"/>
    <mergeCell ref="A6:C6"/>
    <mergeCell ref="A7:C7"/>
    <mergeCell ref="G13:H13"/>
    <mergeCell ref="I13:I14"/>
    <mergeCell ref="D6:L6"/>
    <mergeCell ref="D7:L7"/>
    <mergeCell ref="A8:E8"/>
    <mergeCell ref="J13:K13"/>
  </mergeCells>
  <phoneticPr fontId="4" type="noConversion"/>
  <pageMargins left="0.7" right="0.7" top="0.75" bottom="0.75" header="0.3" footer="0.3"/>
  <pageSetup paperSize="9" scale="5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 1</vt:lpstr>
      <vt:lpstr>'Table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Иващенко</dc:creator>
  <cp:lastModifiedBy>Егорова Мария Станиславовна</cp:lastModifiedBy>
  <cp:lastPrinted>2022-05-30T14:10:25Z</cp:lastPrinted>
  <dcterms:created xsi:type="dcterms:W3CDTF">2021-10-04T12:38:00Z</dcterms:created>
  <dcterms:modified xsi:type="dcterms:W3CDTF">2025-05-06T06:31:24Z</dcterms:modified>
</cp:coreProperties>
</file>