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827"/>
  <workbookPr defaultThemeVersion="124226"/>
  <mc:AlternateContent xmlns:mc="http://schemas.openxmlformats.org/markup-compatibility/2006">
    <mc:Choice Requires="x15">
      <x15ac:absPath xmlns:x15ac="http://schemas.microsoft.com/office/spreadsheetml/2010/11/ac" url="\\ff-server\1. Документы\1.8. Проректор по АУДиКП\Управление по организации закупок\4. ЗАКУПКИ по 223 -ФЗ на 2025 год\2.Февраль 2025\ЗК ПРОДУКТЫ\№ 8. Бакалея\2025\"/>
    </mc:Choice>
  </mc:AlternateContent>
  <xr:revisionPtr revIDLastSave="0" documentId="8_{7C97B95C-661D-4D09-8B99-0333DB870B64}" xr6:coauthVersionLast="37" xr6:coauthVersionMax="37" xr10:uidLastSave="{00000000-0000-0000-0000-000000000000}"/>
  <bookViews>
    <workbookView xWindow="2376" yWindow="2220" windowWidth="14316" windowHeight="13968" xr2:uid="{00000000-000D-0000-FFFF-FFFF00000000}"/>
  </bookViews>
  <sheets>
    <sheet name="Лист1" sheetId="1" r:id="rId1"/>
    <sheet name="Лист2" sheetId="2" r:id="rId2"/>
    <sheet name="Лист3" sheetId="3" r:id="rId3"/>
  </sheets>
  <calcPr calcId="179021"/>
</workbook>
</file>

<file path=xl/calcChain.xml><?xml version="1.0" encoding="utf-8"?>
<calcChain xmlns="http://schemas.openxmlformats.org/spreadsheetml/2006/main">
  <c r="H5" i="1" l="1"/>
  <c r="K5" i="1" s="1"/>
  <c r="H6" i="1"/>
  <c r="K6" i="1" s="1"/>
  <c r="H7" i="1"/>
  <c r="I7" i="1" s="1"/>
  <c r="J7" i="1" s="1"/>
  <c r="H8" i="1"/>
  <c r="I8" i="1" s="1"/>
  <c r="J8" i="1" s="1"/>
  <c r="H9" i="1"/>
  <c r="K9" i="1" s="1"/>
  <c r="H10" i="1"/>
  <c r="K10" i="1" s="1"/>
  <c r="H11" i="1"/>
  <c r="K11" i="1" s="1"/>
  <c r="H12" i="1"/>
  <c r="K12" i="1" s="1"/>
  <c r="I12" i="1" l="1"/>
  <c r="J12" i="1" s="1"/>
  <c r="I11" i="1"/>
  <c r="J11" i="1" s="1"/>
  <c r="I10" i="1"/>
  <c r="J10" i="1" s="1"/>
  <c r="I9" i="1"/>
  <c r="J9" i="1" s="1"/>
  <c r="K8" i="1"/>
  <c r="K7" i="1"/>
  <c r="I6" i="1"/>
  <c r="J6" i="1" s="1"/>
  <c r="I5" i="1"/>
  <c r="J5" i="1" s="1"/>
  <c r="H4" i="1"/>
  <c r="I4" i="1" l="1"/>
  <c r="J4" i="1" s="1"/>
  <c r="K4" i="1"/>
  <c r="K13" i="1" s="1"/>
</calcChain>
</file>

<file path=xl/sharedStrings.xml><?xml version="1.0" encoding="utf-8"?>
<sst xmlns="http://schemas.openxmlformats.org/spreadsheetml/2006/main" count="32" uniqueCount="25">
  <si>
    <t>Объект закупки</t>
  </si>
  <si>
    <t>Кол-во</t>
  </si>
  <si>
    <t>Источник информации</t>
  </si>
  <si>
    <t>Однородность совокупности значений</t>
  </si>
  <si>
    <t>Среднее квадратичное отклонение</t>
  </si>
  <si>
    <t>Средняя арифметическая цена за ед.</t>
  </si>
  <si>
    <t>Средняя цена</t>
  </si>
  <si>
    <t>№   n/n</t>
  </si>
  <si>
    <t>Ед.  изм.</t>
  </si>
  <si>
    <t>Рис пропаренный пачка 800 г</t>
  </si>
  <si>
    <t xml:space="preserve">Макаронные изделия из твердых сортов группы А пачка 900 г </t>
  </si>
  <si>
    <t xml:space="preserve">Сахарный песок </t>
  </si>
  <si>
    <t xml:space="preserve">Мука пшеничная высший сорт </t>
  </si>
  <si>
    <t xml:space="preserve">Горох колотый пачка 800 г </t>
  </si>
  <si>
    <t xml:space="preserve">Макаронные изделия из твердых сортов группы А (спагетти) </t>
  </si>
  <si>
    <t>кг.</t>
  </si>
  <si>
    <t xml:space="preserve">Расчет НМЦД
на поставку бакалеи и прочей продукции  для нужд ТГПУ им. Л.Н. Толстого
</t>
  </si>
  <si>
    <t>шт.</t>
  </si>
  <si>
    <t xml:space="preserve">Соль поваренная </t>
  </si>
  <si>
    <t>Коэффициент вариации (не должен превышать 33%)</t>
  </si>
  <si>
    <t xml:space="preserve">Крупа гречневая пачка 800 г </t>
  </si>
  <si>
    <t xml:space="preserve">Дрожжи хлебопекарные прессованные </t>
  </si>
  <si>
    <t xml:space="preserve">Ист. № 1 Цена
единицы продукции, указанная в       источнике
№1 (руб.)
</t>
  </si>
  <si>
    <t xml:space="preserve">Ист. № 2 Цена
единицы продукции, указанная в  источнике
№2 (руб.)
</t>
  </si>
  <si>
    <t xml:space="preserve">Ист. № 3 Цена
единицы продукции, указанная в       источнике
№3 (руб.)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</si>
</sst>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b/>
      <sz val="9"/>
      <name val="Times New Roman"/>
      <family val="1"/>
      <charset val="204"/>
    </font>
    <font>
      <sz val="10"/>
      <name val="Times New Roman"/>
      <family val="1"/>
      <charset val="204"/>
    </font>
    <font>
      <sz val="11"/>
      <name val="Calibri"/>
      <family val="2"/>
      <charset val="204"/>
      <scheme val="minor"/>
    </font>
    <font>
      <sz val="1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Border="1"/>
    <xf numFmtId="0" fontId="1" fillId="0" borderId="0" xfId="0" applyFont="1" applyBorder="1" applyAlignment="1">
      <alignment horizontal="center"/>
    </xf>
    <xf numFmtId="0" fontId="0" fillId="0" borderId="0" xfId="0" applyBorder="1" applyAlignment="1">
      <alignment wrapText="1"/>
    </xf>
    <xf numFmtId="0" fontId="3" fillId="0" borderId="0" xfId="0" applyFont="1" applyBorder="1" applyAlignment="1">
      <alignment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left" vertical="top" wrapText="1"/>
    </xf>
    <xf numFmtId="2" fontId="2" fillId="0" borderId="1" xfId="0" applyNumberFormat="1" applyFont="1" applyBorder="1" applyAlignment="1">
      <alignment horizontal="center" vertical="top" wrapText="1"/>
    </xf>
    <xf numFmtId="0" fontId="2" fillId="0" borderId="1" xfId="0" applyNumberFormat="1" applyFont="1" applyBorder="1" applyAlignment="1">
      <alignment horizontal="right" vertical="top" wrapText="1"/>
    </xf>
    <xf numFmtId="2" fontId="2" fillId="0" borderId="0" xfId="0" applyNumberFormat="1" applyFont="1" applyBorder="1" applyAlignment="1">
      <alignment horizontal="right" vertical="top" wrapText="1"/>
    </xf>
    <xf numFmtId="2" fontId="4" fillId="2" borderId="1" xfId="0" applyNumberFormat="1" applyFont="1" applyFill="1" applyBorder="1" applyAlignment="1">
      <alignment horizontal="left" vertical="top" wrapText="1"/>
    </xf>
    <xf numFmtId="0" fontId="7" fillId="0" borderId="0" xfId="0" applyFont="1"/>
    <xf numFmtId="0" fontId="8" fillId="0" borderId="1" xfId="0" applyFont="1" applyBorder="1" applyAlignment="1">
      <alignment horizontal="center" vertical="top" wrapText="1"/>
    </xf>
    <xf numFmtId="2" fontId="9" fillId="0" borderId="1" xfId="0" applyNumberFormat="1" applyFont="1" applyBorder="1" applyAlignment="1">
      <alignment horizontal="right" vertical="top" wrapText="1"/>
    </xf>
    <xf numFmtId="2" fontId="9" fillId="0" borderId="2" xfId="0" applyNumberFormat="1" applyFont="1" applyBorder="1" applyAlignment="1">
      <alignment horizontal="right" vertical="top" wrapText="1"/>
    </xf>
    <xf numFmtId="0" fontId="10" fillId="0" borderId="0" xfId="0" applyFont="1"/>
    <xf numFmtId="2" fontId="11" fillId="0" borderId="1" xfId="0" applyNumberFormat="1" applyFont="1" applyBorder="1"/>
    <xf numFmtId="0" fontId="5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3"/>
  <sheetViews>
    <sheetView tabSelected="1" topLeftCell="A4" zoomScale="115" zoomScaleNormal="115" workbookViewId="0">
      <selection activeCell="M10" sqref="M10"/>
    </sheetView>
  </sheetViews>
  <sheetFormatPr defaultRowHeight="14.4" x14ac:dyDescent="0.3"/>
  <cols>
    <col min="1" max="1" width="5.44140625" customWidth="1"/>
    <col min="2" max="2" width="14.5546875" customWidth="1"/>
    <col min="3" max="4" width="6.6640625" customWidth="1"/>
    <col min="5" max="6" width="9.88671875" customWidth="1"/>
    <col min="7" max="7" width="10.44140625" customWidth="1"/>
    <col min="8" max="8" width="15.21875" customWidth="1"/>
    <col min="9" max="9" width="12.33203125" customWidth="1"/>
    <col min="10" max="10" width="17.33203125" customWidth="1"/>
    <col min="11" max="11" width="12" customWidth="1"/>
  </cols>
  <sheetData>
    <row r="1" spans="1:20" ht="52.2" customHeight="1" x14ac:dyDescent="0.3">
      <c r="A1" s="19" t="s">
        <v>16</v>
      </c>
      <c r="B1" s="19"/>
      <c r="C1" s="19"/>
      <c r="D1" s="19"/>
      <c r="E1" s="19"/>
      <c r="F1" s="19"/>
      <c r="G1" s="19"/>
      <c r="H1" s="19"/>
      <c r="I1" s="19"/>
      <c r="J1" s="19"/>
      <c r="K1" s="19"/>
      <c r="L1" s="2"/>
      <c r="M1" s="2"/>
      <c r="N1" s="2"/>
      <c r="O1" s="1"/>
      <c r="P1" s="1"/>
      <c r="Q1" s="1"/>
      <c r="R1" s="1"/>
      <c r="S1" s="1"/>
      <c r="T1" s="1"/>
    </row>
    <row r="2" spans="1:20" x14ac:dyDescent="0.3">
      <c r="A2" s="18" t="s">
        <v>7</v>
      </c>
      <c r="B2" s="18" t="s">
        <v>0</v>
      </c>
      <c r="C2" s="18" t="s">
        <v>8</v>
      </c>
      <c r="D2" s="18" t="s">
        <v>1</v>
      </c>
      <c r="E2" s="18" t="s">
        <v>2</v>
      </c>
      <c r="F2" s="18"/>
      <c r="G2" s="18"/>
      <c r="H2" s="18" t="s">
        <v>3</v>
      </c>
      <c r="I2" s="18"/>
      <c r="J2" s="18"/>
      <c r="K2" s="5"/>
      <c r="L2" s="3"/>
      <c r="M2" s="3"/>
      <c r="N2" s="3"/>
      <c r="O2" s="3"/>
      <c r="P2" s="3"/>
      <c r="Q2" s="3"/>
      <c r="R2" s="3"/>
      <c r="S2" s="1"/>
      <c r="T2" s="1"/>
    </row>
    <row r="3" spans="1:20" ht="85.2" customHeight="1" x14ac:dyDescent="0.3">
      <c r="A3" s="18"/>
      <c r="B3" s="18"/>
      <c r="C3" s="18"/>
      <c r="D3" s="18"/>
      <c r="E3" s="13" t="s">
        <v>22</v>
      </c>
      <c r="F3" s="13" t="s">
        <v>23</v>
      </c>
      <c r="G3" s="13" t="s">
        <v>24</v>
      </c>
      <c r="H3" s="6" t="s">
        <v>5</v>
      </c>
      <c r="I3" s="6" t="s">
        <v>4</v>
      </c>
      <c r="J3" s="6" t="s">
        <v>19</v>
      </c>
      <c r="K3" s="6" t="s">
        <v>6</v>
      </c>
      <c r="L3" s="4"/>
      <c r="M3" s="1"/>
      <c r="N3" s="1"/>
      <c r="O3" s="1"/>
      <c r="P3" s="1"/>
      <c r="Q3" s="1"/>
      <c r="R3" s="1"/>
      <c r="S3" s="1"/>
      <c r="T3" s="1"/>
    </row>
    <row r="4" spans="1:20" ht="36.9" customHeight="1" x14ac:dyDescent="0.3">
      <c r="A4" s="7">
        <v>1</v>
      </c>
      <c r="B4" s="11" t="s">
        <v>9</v>
      </c>
      <c r="C4" s="8" t="s">
        <v>17</v>
      </c>
      <c r="D4" s="9">
        <v>320</v>
      </c>
      <c r="E4" s="14">
        <v>153.6</v>
      </c>
      <c r="F4" s="14">
        <v>152.19999999999999</v>
      </c>
      <c r="G4" s="14">
        <v>154.19999999999999</v>
      </c>
      <c r="H4" s="14">
        <f t="shared" ref="H4:H12" si="0">(E4+F4+G4)/3</f>
        <v>153.33333333333331</v>
      </c>
      <c r="I4" s="14">
        <f t="shared" ref="I4:I12" si="1">SQRT(((SUM((POWER(E4-H4,2)),(POWER(F4-H4,2)),(POWER(G4-H4,2)))/(COLUMNS(E4:G4)-1))))</f>
        <v>1.0263202878893776</v>
      </c>
      <c r="J4" s="15">
        <f>I4/H4*100</f>
        <v>0.6693393181887245</v>
      </c>
      <c r="K4" s="14">
        <f>D4*H4</f>
        <v>49066.666666666657</v>
      </c>
      <c r="L4" s="4"/>
      <c r="M4" s="1"/>
      <c r="N4" s="1"/>
      <c r="O4" s="1"/>
      <c r="P4" s="1"/>
      <c r="Q4" s="1"/>
      <c r="R4" s="1"/>
      <c r="S4" s="1"/>
      <c r="T4" s="1"/>
    </row>
    <row r="5" spans="1:20" ht="24" x14ac:dyDescent="0.3">
      <c r="A5" s="7">
        <v>2</v>
      </c>
      <c r="B5" s="11" t="s">
        <v>20</v>
      </c>
      <c r="C5" s="8" t="s">
        <v>17</v>
      </c>
      <c r="D5" s="9">
        <v>140</v>
      </c>
      <c r="E5" s="14">
        <v>86.2</v>
      </c>
      <c r="F5" s="14">
        <v>85.9</v>
      </c>
      <c r="G5" s="14">
        <v>87</v>
      </c>
      <c r="H5" s="14">
        <f t="shared" si="0"/>
        <v>86.366666666666674</v>
      </c>
      <c r="I5" s="14">
        <f t="shared" si="1"/>
        <v>0.56862407030772999</v>
      </c>
      <c r="J5" s="15">
        <f t="shared" ref="J5:J12" si="2">I5/H5*100</f>
        <v>0.6583837170680007</v>
      </c>
      <c r="K5" s="14">
        <f t="shared" ref="K5:K12" si="3">D5*H5</f>
        <v>12091.333333333334</v>
      </c>
      <c r="L5" s="10"/>
    </row>
    <row r="6" spans="1:20" ht="48" x14ac:dyDescent="0.3">
      <c r="A6" s="7">
        <v>3</v>
      </c>
      <c r="B6" s="11" t="s">
        <v>10</v>
      </c>
      <c r="C6" s="8" t="s">
        <v>17</v>
      </c>
      <c r="D6" s="9">
        <v>230</v>
      </c>
      <c r="E6" s="14">
        <v>196.3</v>
      </c>
      <c r="F6" s="14">
        <v>195</v>
      </c>
      <c r="G6" s="14">
        <v>197.3</v>
      </c>
      <c r="H6" s="14">
        <f t="shared" si="0"/>
        <v>196.20000000000002</v>
      </c>
      <c r="I6" s="14">
        <f t="shared" si="1"/>
        <v>1.1532562594670857</v>
      </c>
      <c r="J6" s="15">
        <f t="shared" si="2"/>
        <v>0.58779625864785201</v>
      </c>
      <c r="K6" s="14">
        <f t="shared" si="3"/>
        <v>45126.000000000007</v>
      </c>
    </row>
    <row r="7" spans="1:20" x14ac:dyDescent="0.3">
      <c r="A7" s="7">
        <v>4</v>
      </c>
      <c r="B7" s="11" t="s">
        <v>11</v>
      </c>
      <c r="C7" s="8" t="s">
        <v>15</v>
      </c>
      <c r="D7" s="9">
        <v>2000</v>
      </c>
      <c r="E7" s="14">
        <v>88.4</v>
      </c>
      <c r="F7" s="14">
        <v>87.7</v>
      </c>
      <c r="G7" s="14">
        <v>89.2</v>
      </c>
      <c r="H7" s="14">
        <f t="shared" si="0"/>
        <v>88.433333333333337</v>
      </c>
      <c r="I7" s="14">
        <f t="shared" si="1"/>
        <v>0.75055534994651341</v>
      </c>
      <c r="J7" s="15">
        <f t="shared" si="2"/>
        <v>0.84872448165832637</v>
      </c>
      <c r="K7" s="14">
        <f t="shared" si="3"/>
        <v>176866.66666666669</v>
      </c>
    </row>
    <row r="8" spans="1:20" ht="24" x14ac:dyDescent="0.3">
      <c r="A8" s="7">
        <v>5</v>
      </c>
      <c r="B8" s="11" t="s">
        <v>12</v>
      </c>
      <c r="C8" s="8" t="s">
        <v>15</v>
      </c>
      <c r="D8" s="9">
        <v>2000</v>
      </c>
      <c r="E8" s="14">
        <v>40.5</v>
      </c>
      <c r="F8" s="14">
        <v>39.799999999999997</v>
      </c>
      <c r="G8" s="14">
        <v>41</v>
      </c>
      <c r="H8" s="14">
        <f t="shared" si="0"/>
        <v>40.43333333333333</v>
      </c>
      <c r="I8" s="14">
        <f t="shared" si="1"/>
        <v>0.6027713773341723</v>
      </c>
      <c r="J8" s="15">
        <f t="shared" si="2"/>
        <v>1.4907783446022398</v>
      </c>
      <c r="K8" s="14">
        <f t="shared" si="3"/>
        <v>80866.666666666657</v>
      </c>
    </row>
    <row r="9" spans="1:20" ht="24" x14ac:dyDescent="0.3">
      <c r="A9" s="7">
        <v>6</v>
      </c>
      <c r="B9" s="11" t="s">
        <v>13</v>
      </c>
      <c r="C9" s="8" t="s">
        <v>17</v>
      </c>
      <c r="D9" s="9">
        <v>56</v>
      </c>
      <c r="E9" s="14">
        <v>69.099999999999994</v>
      </c>
      <c r="F9" s="14">
        <v>68.2</v>
      </c>
      <c r="G9" s="14">
        <v>70.400000000000006</v>
      </c>
      <c r="H9" s="14">
        <f t="shared" si="0"/>
        <v>69.233333333333334</v>
      </c>
      <c r="I9" s="14">
        <f t="shared" si="1"/>
        <v>1.106044001535806</v>
      </c>
      <c r="J9" s="15">
        <f t="shared" si="2"/>
        <v>1.5975599444426662</v>
      </c>
      <c r="K9" s="14">
        <f t="shared" si="3"/>
        <v>3877.0666666666666</v>
      </c>
    </row>
    <row r="10" spans="1:20" x14ac:dyDescent="0.3">
      <c r="A10" s="7">
        <v>7</v>
      </c>
      <c r="B10" s="11" t="s">
        <v>18</v>
      </c>
      <c r="C10" s="8" t="s">
        <v>15</v>
      </c>
      <c r="D10" s="9">
        <v>140</v>
      </c>
      <c r="E10" s="14">
        <v>17.2</v>
      </c>
      <c r="F10" s="14">
        <v>16.8</v>
      </c>
      <c r="G10" s="14">
        <v>18.100000000000001</v>
      </c>
      <c r="H10" s="14">
        <f t="shared" si="0"/>
        <v>17.366666666666667</v>
      </c>
      <c r="I10" s="14">
        <f t="shared" si="1"/>
        <v>0.66583281184793985</v>
      </c>
      <c r="J10" s="15">
        <f t="shared" si="2"/>
        <v>3.8339701258038761</v>
      </c>
      <c r="K10" s="14">
        <f t="shared" si="3"/>
        <v>2431.3333333333335</v>
      </c>
    </row>
    <row r="11" spans="1:20" ht="36" x14ac:dyDescent="0.3">
      <c r="A11" s="7">
        <v>8</v>
      </c>
      <c r="B11" s="11" t="s">
        <v>21</v>
      </c>
      <c r="C11" s="8" t="s">
        <v>15</v>
      </c>
      <c r="D11" s="9">
        <v>70</v>
      </c>
      <c r="E11" s="14">
        <v>107</v>
      </c>
      <c r="F11" s="14">
        <v>105</v>
      </c>
      <c r="G11" s="14">
        <v>110</v>
      </c>
      <c r="H11" s="14">
        <f t="shared" si="0"/>
        <v>107.33333333333333</v>
      </c>
      <c r="I11" s="14">
        <f t="shared" si="1"/>
        <v>2.5166114784235836</v>
      </c>
      <c r="J11" s="15">
        <f t="shared" si="2"/>
        <v>2.3446690792766307</v>
      </c>
      <c r="K11" s="14">
        <f t="shared" si="3"/>
        <v>7513.333333333333</v>
      </c>
    </row>
    <row r="12" spans="1:20" ht="48" x14ac:dyDescent="0.3">
      <c r="A12" s="7">
        <v>9</v>
      </c>
      <c r="B12" s="11" t="s">
        <v>14</v>
      </c>
      <c r="C12" s="8" t="s">
        <v>15</v>
      </c>
      <c r="D12" s="9">
        <v>36</v>
      </c>
      <c r="E12" s="14">
        <v>198</v>
      </c>
      <c r="F12" s="14">
        <v>195</v>
      </c>
      <c r="G12" s="14">
        <v>199.6</v>
      </c>
      <c r="H12" s="14">
        <f t="shared" si="0"/>
        <v>197.53333333333333</v>
      </c>
      <c r="I12" s="14">
        <f t="shared" si="1"/>
        <v>2.3352373184182635</v>
      </c>
      <c r="J12" s="15">
        <f t="shared" si="2"/>
        <v>1.1821991149603088</v>
      </c>
      <c r="K12" s="14">
        <f t="shared" si="3"/>
        <v>7111.2</v>
      </c>
    </row>
    <row r="13" spans="1:20" x14ac:dyDescent="0.3">
      <c r="E13" s="12"/>
      <c r="F13" s="12"/>
      <c r="G13" s="12"/>
      <c r="H13" s="16"/>
      <c r="I13" s="16"/>
      <c r="J13" s="16"/>
      <c r="K13" s="17">
        <f>SUM(K4:K12)</f>
        <v>384950.26666666666</v>
      </c>
    </row>
  </sheetData>
  <mergeCells count="7">
    <mergeCell ref="H2:J2"/>
    <mergeCell ref="A1:K1"/>
    <mergeCell ref="A2:A3"/>
    <mergeCell ref="B2:B3"/>
    <mergeCell ref="C2:C3"/>
    <mergeCell ref="D2:D3"/>
    <mergeCell ref="E2:G2"/>
  </mergeCells>
  <pageMargins left="0.7" right="0.7" top="0.75" bottom="0.75" header="0.3" footer="0.3"/>
  <pageSetup paperSize="9" scale="88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Захарова Любовь Петровна</dc:creator>
  <cp:lastModifiedBy>Юрист Отдела закупок</cp:lastModifiedBy>
  <cp:lastPrinted>2024-08-16T12:06:04Z</cp:lastPrinted>
  <dcterms:created xsi:type="dcterms:W3CDTF">2018-02-13T10:55:02Z</dcterms:created>
  <dcterms:modified xsi:type="dcterms:W3CDTF">2025-02-24T09:38:55Z</dcterms:modified>
</cp:coreProperties>
</file>